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ÁLOHA\PROJEKTY\ALINVEST\HALA BŘIDLIČNÁ\PROJEKT\HRSTKA\DOKUMENTACE_HALA\DPS_technologická příprava vsázky ALFAGEN_zadávací\E\VV\1. SO 01_VV\"/>
    </mc:Choice>
  </mc:AlternateContent>
  <xr:revisionPtr revIDLastSave="0" documentId="13_ncr:1_{3CB9AC01-6F8A-485A-B1AD-D8ADDFD2C439}" xr6:coauthVersionLast="47" xr6:coauthVersionMax="47" xr10:uidLastSave="{00000000-0000-0000-0000-000000000000}"/>
  <bookViews>
    <workbookView xWindow="-103" yWindow="-103" windowWidth="24892" windowHeight="14914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2 D.1.2.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D.1.2.2 Pol'!$A$1:$Y$284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BA151" i="12"/>
  <c r="BA27" i="12"/>
  <c r="BA10" i="12"/>
  <c r="G9" i="12"/>
  <c r="I9" i="12"/>
  <c r="K9" i="12"/>
  <c r="M9" i="12"/>
  <c r="O9" i="12"/>
  <c r="Q9" i="12"/>
  <c r="V9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1" i="12"/>
  <c r="O31" i="12"/>
  <c r="G32" i="12"/>
  <c r="I32" i="12"/>
  <c r="I31" i="12" s="1"/>
  <c r="K32" i="12"/>
  <c r="M32" i="12"/>
  <c r="O32" i="12"/>
  <c r="Q32" i="12"/>
  <c r="Q31" i="12" s="1"/>
  <c r="V32" i="12"/>
  <c r="G34" i="12"/>
  <c r="M34" i="12" s="1"/>
  <c r="I34" i="12"/>
  <c r="K34" i="12"/>
  <c r="K31" i="12" s="1"/>
  <c r="O34" i="12"/>
  <c r="Q34" i="12"/>
  <c r="V34" i="12"/>
  <c r="V31" i="12" s="1"/>
  <c r="G38" i="12"/>
  <c r="M38" i="12" s="1"/>
  <c r="I38" i="12"/>
  <c r="K38" i="12"/>
  <c r="K37" i="12" s="1"/>
  <c r="O38" i="12"/>
  <c r="O37" i="12" s="1"/>
  <c r="Q38" i="12"/>
  <c r="V38" i="12"/>
  <c r="V37" i="12" s="1"/>
  <c r="G39" i="12"/>
  <c r="I39" i="12"/>
  <c r="I37" i="12" s="1"/>
  <c r="K39" i="12"/>
  <c r="M39" i="12"/>
  <c r="O39" i="12"/>
  <c r="Q39" i="12"/>
  <c r="Q37" i="12" s="1"/>
  <c r="V39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6" i="12"/>
  <c r="I46" i="12"/>
  <c r="I45" i="12" s="1"/>
  <c r="K46" i="12"/>
  <c r="M46" i="12"/>
  <c r="O46" i="12"/>
  <c r="Q46" i="12"/>
  <c r="Q45" i="12" s="1"/>
  <c r="V46" i="12"/>
  <c r="G50" i="12"/>
  <c r="M50" i="12" s="1"/>
  <c r="I50" i="12"/>
  <c r="K50" i="12"/>
  <c r="K45" i="12" s="1"/>
  <c r="O50" i="12"/>
  <c r="Q50" i="12"/>
  <c r="V50" i="12"/>
  <c r="V45" i="12" s="1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O45" i="12" s="1"/>
  <c r="Q56" i="12"/>
  <c r="V56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5" i="12"/>
  <c r="G64" i="12" s="1"/>
  <c r="I65" i="12"/>
  <c r="K65" i="12"/>
  <c r="K64" i="12" s="1"/>
  <c r="O65" i="12"/>
  <c r="O64" i="12" s="1"/>
  <c r="Q65" i="12"/>
  <c r="V65" i="12"/>
  <c r="V64" i="12" s="1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I64" i="12" s="1"/>
  <c r="K68" i="12"/>
  <c r="M68" i="12"/>
  <c r="O68" i="12"/>
  <c r="Q68" i="12"/>
  <c r="Q64" i="12" s="1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2" i="12"/>
  <c r="M82" i="12" s="1"/>
  <c r="I82" i="12"/>
  <c r="I81" i="12" s="1"/>
  <c r="K82" i="12"/>
  <c r="K81" i="12" s="1"/>
  <c r="O82" i="12"/>
  <c r="Q82" i="12"/>
  <c r="Q81" i="12" s="1"/>
  <c r="V82" i="12"/>
  <c r="V81" i="12" s="1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1" i="12"/>
  <c r="M91" i="12" s="1"/>
  <c r="I91" i="12"/>
  <c r="K91" i="12"/>
  <c r="O91" i="12"/>
  <c r="O81" i="12" s="1"/>
  <c r="Q91" i="12"/>
  <c r="V91" i="12"/>
  <c r="G94" i="12"/>
  <c r="I94" i="12"/>
  <c r="K94" i="12"/>
  <c r="M94" i="12"/>
  <c r="O94" i="12"/>
  <c r="Q94" i="12"/>
  <c r="V94" i="12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7" i="12"/>
  <c r="I157" i="12"/>
  <c r="I156" i="12" s="1"/>
  <c r="K157" i="12"/>
  <c r="M157" i="12"/>
  <c r="O157" i="12"/>
  <c r="Q157" i="12"/>
  <c r="Q156" i="12" s="1"/>
  <c r="V157" i="12"/>
  <c r="G160" i="12"/>
  <c r="M160" i="12" s="1"/>
  <c r="I160" i="12"/>
  <c r="K160" i="12"/>
  <c r="K156" i="12" s="1"/>
  <c r="O160" i="12"/>
  <c r="Q160" i="12"/>
  <c r="V160" i="12"/>
  <c r="V156" i="12" s="1"/>
  <c r="G163" i="12"/>
  <c r="I163" i="12"/>
  <c r="K163" i="12"/>
  <c r="M163" i="12"/>
  <c r="O163" i="12"/>
  <c r="Q163" i="12"/>
  <c r="V163" i="12"/>
  <c r="G166" i="12"/>
  <c r="M166" i="12" s="1"/>
  <c r="I166" i="12"/>
  <c r="K166" i="12"/>
  <c r="O166" i="12"/>
  <c r="O156" i="12" s="1"/>
  <c r="Q166" i="12"/>
  <c r="V166" i="12"/>
  <c r="G170" i="12"/>
  <c r="I170" i="12"/>
  <c r="K170" i="12"/>
  <c r="M170" i="12"/>
  <c r="O170" i="12"/>
  <c r="Q170" i="12"/>
  <c r="V170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I180" i="12"/>
  <c r="K180" i="12"/>
  <c r="M180" i="12"/>
  <c r="O180" i="12"/>
  <c r="Q180" i="12"/>
  <c r="V180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8" i="12"/>
  <c r="M188" i="12" s="1"/>
  <c r="I188" i="12"/>
  <c r="K188" i="12"/>
  <c r="O188" i="12"/>
  <c r="Q188" i="12"/>
  <c r="V188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Q195" i="12"/>
  <c r="V195" i="12"/>
  <c r="G197" i="12"/>
  <c r="M197" i="12" s="1"/>
  <c r="I197" i="12"/>
  <c r="K197" i="12"/>
  <c r="O197" i="12"/>
  <c r="Q197" i="12"/>
  <c r="V197" i="12"/>
  <c r="G199" i="12"/>
  <c r="I199" i="12"/>
  <c r="K199" i="12"/>
  <c r="M199" i="12"/>
  <c r="O199" i="12"/>
  <c r="Q199" i="12"/>
  <c r="V199" i="12"/>
  <c r="G200" i="12"/>
  <c r="I200" i="12"/>
  <c r="K200" i="12"/>
  <c r="M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Q210" i="12"/>
  <c r="V210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5" i="12"/>
  <c r="I215" i="12"/>
  <c r="K215" i="12"/>
  <c r="M215" i="12"/>
  <c r="O215" i="12"/>
  <c r="Q215" i="12"/>
  <c r="V215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2" i="12"/>
  <c r="I222" i="12"/>
  <c r="K222" i="12"/>
  <c r="M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G229" i="12"/>
  <c r="I229" i="12"/>
  <c r="I228" i="12" s="1"/>
  <c r="K229" i="12"/>
  <c r="M229" i="12"/>
  <c r="O229" i="12"/>
  <c r="Q229" i="12"/>
  <c r="Q228" i="12" s="1"/>
  <c r="V229" i="12"/>
  <c r="G230" i="12"/>
  <c r="M230" i="12" s="1"/>
  <c r="I230" i="12"/>
  <c r="K230" i="12"/>
  <c r="K228" i="12" s="1"/>
  <c r="O230" i="12"/>
  <c r="Q230" i="12"/>
  <c r="V230" i="12"/>
  <c r="V228" i="12" s="1"/>
  <c r="G231" i="12"/>
  <c r="I231" i="12"/>
  <c r="K231" i="12"/>
  <c r="M231" i="12"/>
  <c r="O231" i="12"/>
  <c r="Q231" i="12"/>
  <c r="V231" i="12"/>
  <c r="G232" i="12"/>
  <c r="G228" i="12" s="1"/>
  <c r="I232" i="12"/>
  <c r="K232" i="12"/>
  <c r="O232" i="12"/>
  <c r="O228" i="12" s="1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I235" i="12"/>
  <c r="K235" i="12"/>
  <c r="M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I237" i="12"/>
  <c r="K237" i="12"/>
  <c r="M237" i="12"/>
  <c r="O237" i="12"/>
  <c r="Q237" i="12"/>
  <c r="V237" i="12"/>
  <c r="G239" i="12"/>
  <c r="M239" i="12" s="1"/>
  <c r="I239" i="12"/>
  <c r="K239" i="12"/>
  <c r="O239" i="12"/>
  <c r="Q239" i="12"/>
  <c r="V239" i="12"/>
  <c r="G247" i="12"/>
  <c r="I247" i="12"/>
  <c r="K247" i="12"/>
  <c r="M247" i="12"/>
  <c r="O247" i="12"/>
  <c r="Q247" i="12"/>
  <c r="V247" i="12"/>
  <c r="G257" i="12"/>
  <c r="M257" i="12" s="1"/>
  <c r="I257" i="12"/>
  <c r="K257" i="12"/>
  <c r="O257" i="12"/>
  <c r="Q257" i="12"/>
  <c r="V257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8" i="12"/>
  <c r="O268" i="12"/>
  <c r="G269" i="12"/>
  <c r="I269" i="12"/>
  <c r="I268" i="12" s="1"/>
  <c r="K269" i="12"/>
  <c r="M269" i="12"/>
  <c r="O269" i="12"/>
  <c r="Q269" i="12"/>
  <c r="Q268" i="12" s="1"/>
  <c r="V269" i="12"/>
  <c r="G273" i="12"/>
  <c r="M273" i="12" s="1"/>
  <c r="I273" i="12"/>
  <c r="K273" i="12"/>
  <c r="K268" i="12" s="1"/>
  <c r="O273" i="12"/>
  <c r="Q273" i="12"/>
  <c r="V273" i="12"/>
  <c r="V268" i="12" s="1"/>
  <c r="G275" i="12"/>
  <c r="I275" i="12"/>
  <c r="K275" i="12"/>
  <c r="M275" i="12"/>
  <c r="O275" i="12"/>
  <c r="Q275" i="12"/>
  <c r="V275" i="12"/>
  <c r="G276" i="12"/>
  <c r="O276" i="12"/>
  <c r="G277" i="12"/>
  <c r="I277" i="12"/>
  <c r="I276" i="12" s="1"/>
  <c r="K277" i="12"/>
  <c r="M277" i="12"/>
  <c r="O277" i="12"/>
  <c r="Q277" i="12"/>
  <c r="Q276" i="12" s="1"/>
  <c r="V277" i="12"/>
  <c r="G278" i="12"/>
  <c r="M278" i="12" s="1"/>
  <c r="I278" i="12"/>
  <c r="K278" i="12"/>
  <c r="K276" i="12" s="1"/>
  <c r="O278" i="12"/>
  <c r="Q278" i="12"/>
  <c r="V278" i="12"/>
  <c r="V276" i="12" s="1"/>
  <c r="G279" i="12"/>
  <c r="I279" i="12"/>
  <c r="K279" i="12"/>
  <c r="M279" i="12"/>
  <c r="O279" i="12"/>
  <c r="Q279" i="12"/>
  <c r="V279" i="12"/>
  <c r="G280" i="12"/>
  <c r="K280" i="12"/>
  <c r="O280" i="12"/>
  <c r="V280" i="12"/>
  <c r="G281" i="12"/>
  <c r="I281" i="12"/>
  <c r="I280" i="12" s="1"/>
  <c r="K281" i="12"/>
  <c r="M281" i="12"/>
  <c r="M280" i="12" s="1"/>
  <c r="O281" i="12"/>
  <c r="Q281" i="12"/>
  <c r="Q280" i="12" s="1"/>
  <c r="V281" i="12"/>
  <c r="AE283" i="12"/>
  <c r="F42" i="1" s="1"/>
  <c r="I20" i="1"/>
  <c r="I19" i="1"/>
  <c r="I18" i="1"/>
  <c r="H40" i="1"/>
  <c r="J28" i="1"/>
  <c r="J26" i="1"/>
  <c r="G38" i="1"/>
  <c r="F38" i="1"/>
  <c r="J23" i="1"/>
  <c r="J24" i="1"/>
  <c r="J25" i="1"/>
  <c r="J27" i="1"/>
  <c r="E24" i="1"/>
  <c r="E26" i="1"/>
  <c r="I8" i="12" l="1"/>
  <c r="AF283" i="12"/>
  <c r="G41" i="1" s="1"/>
  <c r="V8" i="12"/>
  <c r="K8" i="12"/>
  <c r="F39" i="1"/>
  <c r="F43" i="1" s="1"/>
  <c r="G23" i="1" s="1"/>
  <c r="A23" i="1" s="1"/>
  <c r="F41" i="1"/>
  <c r="Q8" i="12"/>
  <c r="I17" i="1"/>
  <c r="M276" i="12"/>
  <c r="M31" i="12"/>
  <c r="M81" i="12"/>
  <c r="M268" i="12"/>
  <c r="M228" i="12"/>
  <c r="M45" i="12"/>
  <c r="M8" i="12"/>
  <c r="M156" i="12"/>
  <c r="M37" i="12"/>
  <c r="M232" i="12"/>
  <c r="G156" i="12"/>
  <c r="G8" i="12"/>
  <c r="M65" i="12"/>
  <c r="M64" i="12" s="1"/>
  <c r="G37" i="12"/>
  <c r="G81" i="12"/>
  <c r="G45" i="12"/>
  <c r="G42" i="1" l="1"/>
  <c r="H42" i="1" s="1"/>
  <c r="I42" i="1" s="1"/>
  <c r="H41" i="1"/>
  <c r="I41" i="1" s="1"/>
  <c r="G39" i="1"/>
  <c r="G43" i="1" s="1"/>
  <c r="G25" i="1" s="1"/>
  <c r="A25" i="1" s="1"/>
  <c r="G26" i="1" s="1"/>
  <c r="I53" i="1"/>
  <c r="G283" i="12"/>
  <c r="G24" i="1"/>
  <c r="A24" i="1"/>
  <c r="A26" i="1" l="1"/>
  <c r="G28" i="1"/>
  <c r="H39" i="1"/>
  <c r="I16" i="1"/>
  <c r="I21" i="1" s="1"/>
  <c r="I64" i="1"/>
  <c r="A27" i="1"/>
  <c r="G29" i="1" s="1"/>
  <c r="G27" i="1" s="1"/>
  <c r="I39" i="1" l="1"/>
  <c r="I43" i="1" s="1"/>
  <c r="H43" i="1"/>
  <c r="A29" i="1"/>
  <c r="J61" i="1"/>
  <c r="J59" i="1"/>
  <c r="J63" i="1"/>
  <c r="J57" i="1"/>
  <c r="J55" i="1"/>
  <c r="J62" i="1"/>
  <c r="J60" i="1"/>
  <c r="J58" i="1"/>
  <c r="J54" i="1"/>
  <c r="J56" i="1"/>
  <c r="J53" i="1"/>
  <c r="J39" i="1" l="1"/>
  <c r="J43" i="1" s="1"/>
  <c r="J42" i="1"/>
  <c r="J41" i="1"/>
  <c r="J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A0FC811B-DD66-450B-8D01-E36A0F283AA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2C846F-DC5B-4BC6-9D0D-C1BC208DC3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<sst xmlns="http://schemas.openxmlformats.org/spreadsheetml/2006/main" count="1600" uniqueCount="508">
  <si>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</si>
  <si>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</si>
  <si>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</si>
  <si>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</si>
  <si>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</si>
  <si>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</si>
  <si>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</si>
  <si>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</si>
  <si>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</si>
  <si>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</si>
  <si>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</si>
  <si>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</si>
  <si>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</si>
  <si>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</si>
  <si>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</si>
  <si>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</si>
  <si>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</si>
  <si>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</si>
  <si>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</si>
  <si>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</si>
  <si>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</si>
  <si>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</si>
  <si>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</si>
  <si>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</si>
  <si>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</si>
  <si>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</si>
  <si>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</si>
  <si>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</si>
  <si>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</si>
  <si>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</si>
  <si>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</si>
  <si>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</si>
  <si>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</si>
  <si>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</si>
  <si>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</si>
  <si>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</si>
  <si>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</si>
  <si>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</si>
  <si>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</si>
  <si>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</si>
  <si>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</si>
  <si>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</si>
  <si>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</si>
  <si>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D.1.2.2</t>
  </si>
  <si>
    <t>ZTI</t>
  </si>
  <si>
    <t>D.1.2</t>
  </si>
  <si>
    <t>Technika prostředí staveb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</si>
  <si>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</si>
  <si>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</si>
  <si>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</si>
  <si>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</si>
  <si>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</si>
  <si>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</si>
  <si>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</si>
  <si>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</si>
  <si>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</si>
  <si>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</si>
  <si>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</si>
  <si>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</si>
  <si>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</si>
  <si>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</si>
  <si>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</si>
  <si>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</si>
  <si>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</si>
  <si>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</si>
  <si>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</si>
  <si>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</si>
  <si>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D.1.2 - Technika prostředí staveb</t>
  </si>
  <si>
    <t>#POPR</t>
  </si>
  <si>
    <t>Popis rozpočtu: D.1.2.2 - ZTI</t>
  </si>
  <si>
    <t>Rekapitulace dílů</t>
  </si>
  <si>
    <t>Typ dílu</t>
  </si>
  <si>
    <t>1</t>
  </si>
  <si>
    <t>Zemní práce</t>
  </si>
  <si>
    <t>61</t>
  </si>
  <si>
    <t>Úpravy povrchů vnitřní</t>
  </si>
  <si>
    <t>94</t>
  </si>
  <si>
    <t>Lešení a stavební výtahy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</si>
  <si>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</si>
  <si>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</si>
  <si>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</si>
  <si>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</si>
  <si>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</si>
  <si>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</si>
  <si>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</si>
  <si>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</si>
  <si>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</si>
  <si>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</si>
  <si>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</si>
  <si>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</si>
  <si>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799</t>
  </si>
  <si>
    <t>Ostatní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</si>
  <si>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</si>
  <si>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</si>
  <si>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</si>
  <si>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</si>
  <si>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</si>
  <si>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</si>
  <si>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</si>
  <si>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</si>
  <si>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</si>
  <si>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</si>
  <si>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</si>
  <si>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</si>
  <si>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</si>
  <si>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</si>
  <si>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</si>
  <si>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</si>
  <si>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</si>
  <si>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</si>
  <si>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</si>
  <si>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</si>
  <si>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</si>
  <si>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</si>
  <si>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</si>
  <si>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</si>
  <si>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</si>
  <si>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</si>
  <si>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</si>
  <si>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</si>
  <si>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</si>
  <si>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</si>
  <si>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</si>
  <si>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131201119R00</t>
  </si>
  <si>
    <t xml:space="preserve">Hloubení nezapažených jam a zářezů příplatek za lepivost, v hornině 3,  </t>
  </si>
  <si>
    <t>m3</t>
  </si>
  <si>
    <t>800-1</t>
  </si>
  <si>
    <t>RTS 25/ II</t>
  </si>
  <si>
    <t>Práce</t>
  </si>
  <si>
    <t>Běžná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</si>
  <si>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</si>
  <si>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</si>
  <si>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</si>
  <si>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139601102R00</t>
  </si>
  <si>
    <t>Ruční výkop jam, rýh a šachet v hornině 3</t>
  </si>
  <si>
    <t>s přehozením na vzdálenost do 5 m nebo s naložením na ruční dopravní prostředek</t>
  </si>
  <si>
    <t>VV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</si>
  <si>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</si>
  <si>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</si>
  <si>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</si>
  <si>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</si>
  <si>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 do 1 000 m</t>
  </si>
  <si>
    <t>162701109R00</t>
  </si>
  <si>
    <t>Vodorovné přemístění výkopku příplatek k ceně za každých dalších i započatých 1 000 m přes 10 000 m z horniny 1 až 4</t>
  </si>
  <si>
    <t>167101101R00</t>
  </si>
  <si>
    <t>Nakládání, skládání, překládání neulehlého výkopku nakládání výkopku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</si>
  <si>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</si>
  <si>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</si>
  <si>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</si>
  <si>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</si>
  <si>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</si>
  <si>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17,55-6,75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</si>
  <si>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</si>
  <si>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</si>
  <si>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</si>
  <si>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979999973R00</t>
  </si>
  <si>
    <t>Poplatek za skládku za uložení, zemina a kamení,  , skupina 17 05 04 z Katalogu odpadů</t>
  </si>
  <si>
    <t>t</t>
  </si>
  <si>
    <t>801-3</t>
  </si>
  <si>
    <t>6,75*1,6</t>
  </si>
  <si>
    <t>612403386R00</t>
  </si>
  <si>
    <t>Hrubá výplň rýh ve stěnách, jakoukoliv maltou maltou ze suchých směsí 100 x 100 mm</t>
  </si>
  <si>
    <t>m</t>
  </si>
  <si>
    <t>801-4</t>
  </si>
  <si>
    <t>jakékoliv šířky rýhy,</t>
  </si>
  <si>
    <t>612423531R00</t>
  </si>
  <si>
    <t xml:space="preserve">Omítka rýh ve stěnách maltou vápennou štuková, o šířce rýhy do 150 mm,  </t>
  </si>
  <si>
    <t>m2</t>
  </si>
  <si>
    <t>z pomocného pracovního lešení o výšce podlahy do 1900 mm a pro zatížení do 1,5 kPa,</t>
  </si>
  <si>
    <t>34*0,1</t>
  </si>
  <si>
    <t>946941102RT5</t>
  </si>
  <si>
    <t>Montáž sestavy pojízdného hliníkového lešení (věže) plochy 2,5 x 1,45 m, pracovní výšky do 12,2 m</t>
  </si>
  <si>
    <t xml:space="preserve">ks    </t>
  </si>
  <si>
    <t>800-3</t>
  </si>
  <si>
    <t>946941192RT5</t>
  </si>
  <si>
    <t>Montáž sestavy pojízdného hliníkového lešení (věže) nájemné sestavy pojízdného hliníkového lešení (věže) plochy 2,5 x 1,45 m, pracovní výšky do 12,2 m</t>
  </si>
  <si>
    <t>den</t>
  </si>
  <si>
    <t>2 plošiny : 2*35</t>
  </si>
  <si>
    <t>946941501R00</t>
  </si>
  <si>
    <t xml:space="preserve">Dovoz a odvoz hliníkového pojízdného lešení </t>
  </si>
  <si>
    <t>kompl</t>
  </si>
  <si>
    <t>(do šesti sad)</t>
  </si>
  <si>
    <t>2</t>
  </si>
  <si>
    <t>946941802RT5</t>
  </si>
  <si>
    <t>Demontáž sestavy pojízdného hliníkového lešení (věže) plochy 2,5 x 1,45 m, pracovní výšky do 12,3 m</t>
  </si>
  <si>
    <t>974031142R00</t>
  </si>
  <si>
    <t>Vysekání rýh v jakémkoliv zdivu cihelném v ploše do hloubky 70 mm, šířky do 70 mm</t>
  </si>
  <si>
    <t>Včetně pomocného lešení o výšce podlahy do 1900 mm a pro zatížení do 1,5 kPa  (150 kg/m2).</t>
  </si>
  <si>
    <t>odpad : 3</t>
  </si>
  <si>
    <t>voda : 9</t>
  </si>
  <si>
    <t>974031153R00</t>
  </si>
  <si>
    <t>Vysekání rýh v jakémkoliv zdivu cihelném v ploše do hloubky 100 mm, šířky do 100 mm</t>
  </si>
  <si>
    <t>odpad : 8</t>
  </si>
  <si>
    <t>voda : 14</t>
  </si>
  <si>
    <t>979081121R00</t>
  </si>
  <si>
    <t>Odvoz suti a vybouraných hmot na skládku příplatek za každý další 1 km</t>
  </si>
  <si>
    <t>celkem 20km : 19*0,504</t>
  </si>
  <si>
    <t>9700412554V</t>
  </si>
  <si>
    <t>Průchod střechou - utěsnění (koordinovat se stavbou)-předběžná cena</t>
  </si>
  <si>
    <t>soubor</t>
  </si>
  <si>
    <t>Vlastní</t>
  </si>
  <si>
    <t>Indiv</t>
  </si>
  <si>
    <t>9700412555V</t>
  </si>
  <si>
    <t>Stavební výpomoci - příprava prostupů pro odpadní potrubí střešních vpustí podtlakové dešťové, předběžná cena</t>
  </si>
  <si>
    <t xml:space="preserve"> kanalizace střechou - koordinace se stavbou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</si>
  <si>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</si>
  <si>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</si>
  <si>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</si>
  <si>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</si>
  <si>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</si>
  <si>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979990101R00</t>
  </si>
  <si>
    <t>Poplatek za skládku směsi betonu a cihel do 30x30 cm</t>
  </si>
  <si>
    <t>RTS 23/ II</t>
  </si>
  <si>
    <t>979093111R00</t>
  </si>
  <si>
    <t>Uložení suti na skládku bez zhutnění</t>
  </si>
  <si>
    <t>800-6</t>
  </si>
  <si>
    <t>s hrubým urovnáním,</t>
  </si>
  <si>
    <t>713411100V</t>
  </si>
  <si>
    <t>Kaučuková izolace (samolepící hadice, pás) d 40/19 mm ( 0,04 W*(m.K)), podtlaková kanalizace</t>
  </si>
  <si>
    <t xml:space="preserve">m     </t>
  </si>
  <si>
    <t>713411101V</t>
  </si>
  <si>
    <t>713411102V</t>
  </si>
  <si>
    <t>Kaučuková izolace (samolepící hadice, pás) d 56/19 mm ( 0,04 W*(m.K)), podtlaková dešťová kanalizace</t>
  </si>
  <si>
    <t>713411103V</t>
  </si>
  <si>
    <t>Kaučuková izolace (samolepící hadice, pás) d 63/19 mm ( 0,04 W*(m.K)), podtlaková dešťová kanalizace</t>
  </si>
  <si>
    <t>713411104V</t>
  </si>
  <si>
    <t>Kaučuková izolace (samolepící hadice, pás) d75/19 mm ( 0,04 W*(m.K))</t>
  </si>
  <si>
    <t>713411105V</t>
  </si>
  <si>
    <t>Kaučuková izolace (samolepící hadice, pás) d 90/19 mm (0,04 W*(m.K)), podtlaková dešťová kanalizace</t>
  </si>
  <si>
    <t>713411106V</t>
  </si>
  <si>
    <t>Kaučuková izolace (samolepící hadice, pás) d 110/19 mm (0,04 W*(m.K)), podtlaková dešťová kanalizace</t>
  </si>
  <si>
    <t>713411107V</t>
  </si>
  <si>
    <t>Kaučuková izolace (samolepící hadice, pás) d 125/19 mm (0,04 W*(m.K)), podtlaková dešťová kanalizace</t>
  </si>
  <si>
    <t>713411108V</t>
  </si>
  <si>
    <t>Kaučuková izolace (samolepící hadice, pás) d 160/19 mm ( 0,04 W*(m.K)), podtlaková dešťová kanalizace</t>
  </si>
  <si>
    <t>713411111V</t>
  </si>
  <si>
    <t>Kaučuková izolace (samolepící hadice, pás) potrubí vnitřní dešťové kanalizace DN100/13 mm</t>
  </si>
  <si>
    <t xml:space="preserve"> (?? 0,04 W*(m.K)</t>
  </si>
  <si>
    <t>713411112V</t>
  </si>
  <si>
    <t xml:space="preserve">m2    </t>
  </si>
  <si>
    <t>713411120V</t>
  </si>
  <si>
    <t>Čistič  1 L</t>
  </si>
  <si>
    <t xml:space="preserve">l     </t>
  </si>
  <si>
    <t>713411121V</t>
  </si>
  <si>
    <t>Lepidlo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</si>
  <si>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</si>
  <si>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</si>
  <si>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</si>
  <si>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</si>
  <si>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</si>
  <si>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</si>
  <si>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</si>
  <si>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</si>
  <si>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</si>
  <si>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</si>
  <si>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Potrubí včetně tvarovek. Bez zednických výpomocí.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</si>
  <si>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</si>
  <si>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</si>
  <si>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</si>
  <si>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</si>
  <si>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</si>
  <si>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</si>
  <si>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721176145R00</t>
  </si>
  <si>
    <t>Potrubí HT dešťové (svislé)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</si>
  <si>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</si>
  <si>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</si>
  <si>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</si>
  <si>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</si>
  <si>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</si>
  <si>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</si>
  <si>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</si>
  <si>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</si>
  <si>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721194103R00</t>
  </si>
  <si>
    <t>Zřízení přípojek na potrubí D 32 mm, materiál ve specifikaci</t>
  </si>
  <si>
    <t>kus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</si>
  <si>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</si>
  <si>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</si>
  <si>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</si>
  <si>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</si>
  <si>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</si>
  <si>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</si>
  <si>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</si>
  <si>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721273200RT3</t>
  </si>
  <si>
    <t>Ventilační hlavice D 110 mm, souprava z PP</t>
  </si>
  <si>
    <t>721290111R00</t>
  </si>
  <si>
    <t>Zkouška těsnosti kanalizace v objektech vodou, DN 125</t>
  </si>
  <si>
    <t>721290112R00</t>
  </si>
  <si>
    <t>Zkouška těsnosti kanalizace v objektech vodou, DN 200</t>
  </si>
  <si>
    <t>721179102V</t>
  </si>
  <si>
    <t>Podtlakové odvodnění střechy - přesná skladba dle odborného dodavatele systému</t>
  </si>
  <si>
    <t>Potrubí včetně tvarovek a elektrospojek. Bez zednických výpomocí.</t>
  </si>
  <si>
    <t>Začátek provozního součtu</t>
  </si>
  <si>
    <t xml:space="preserve">  Potrubí PEHD d 40, tvarovky PEHD vč. uchycení : 10</t>
  </si>
  <si>
    <t xml:space="preserve">  Potrubí PEHD d 50, tvarovky PEHD vč. uchycení : 10</t>
  </si>
  <si>
    <t xml:space="preserve">  Potrubí PEHD d 56, tvarovky PEHD vč. uchycení : 5</t>
  </si>
  <si>
    <t xml:space="preserve">  Potrubí PEHD d 63, tvarovky PEHD vč. uchycení : 10</t>
  </si>
  <si>
    <t xml:space="preserve">  Potrubí PEHD d 75, tvarovky PEHD vč. uchycení : 10</t>
  </si>
  <si>
    <t xml:space="preserve">  Potrubí PEHD d 90, tvarovky PEHD vč. uchycení : 30</t>
  </si>
  <si>
    <t xml:space="preserve">  Potrubí PEHD d 110, tvarovky PEHD vč. uchycení : 60</t>
  </si>
  <si>
    <t xml:space="preserve">  Potrubí PEHD d 125, tvarovky PEHD vč. uchycení : 60</t>
  </si>
  <si>
    <t xml:space="preserve">  Potrubí PEHD d 160, tvarovky PEHD vč. uchycení : 165</t>
  </si>
  <si>
    <t xml:space="preserve">  Potrubí PEHD d 200, tvarovky PEHD vč. uchycení : 90</t>
  </si>
  <si>
    <t xml:space="preserve">  Střešní vtok, foliový typ : 16</t>
  </si>
  <si>
    <t xml:space="preserve">  Střešní vtok bezpečnostní, foliový typ : 4</t>
  </si>
  <si>
    <t xml:space="preserve">  Elektrický ohřev : 16</t>
  </si>
  <si>
    <t xml:space="preserve">  Set pro připojení parozábrany DN 75 : 20</t>
  </si>
  <si>
    <t>Konec provozního součtu</t>
  </si>
  <si>
    <t>721179103V</t>
  </si>
  <si>
    <t>Montáž - dokotvení systému do konstrukce (do tr.plechu a na sloupy) podtlakové kanalizace, předběžná cena</t>
  </si>
  <si>
    <t>721179105V</t>
  </si>
  <si>
    <t>Hladké potrubí PP SN  10 DN(OD) 250x7,7 mm   vč. mtž+tvarovek</t>
  </si>
  <si>
    <t>721179106V</t>
  </si>
  <si>
    <t>Hladké potrubí PP SN 10 DN(OD) 315x9,7 mm   vč. mtž+tvarovek</t>
  </si>
  <si>
    <t>721180655V</t>
  </si>
  <si>
    <t>Potrubí pro odvod kondenzátu od VZT potrubí D20 vč. mtž+tvarovek</t>
  </si>
  <si>
    <t>721198610V</t>
  </si>
  <si>
    <t>Čistící kus 110</t>
  </si>
  <si>
    <t>721198611V</t>
  </si>
  <si>
    <t>Čistící kus 160</t>
  </si>
  <si>
    <t>721198612V</t>
  </si>
  <si>
    <t>Čistící kus  200</t>
  </si>
  <si>
    <t>721198620V</t>
  </si>
  <si>
    <t>Revizní dvířka pro čistící kus 300x150 mm</t>
  </si>
  <si>
    <t>721199201V</t>
  </si>
  <si>
    <t>Těsnící límec PVC KG DN250 (alt. prostupová tvarovka)</t>
  </si>
  <si>
    <t>721199202V</t>
  </si>
  <si>
    <t>Těsnící límec PVC KG DN315(alt. prostupová tvarovka)</t>
  </si>
  <si>
    <t>721199315V</t>
  </si>
  <si>
    <t>Těsnící límec pro prostup základovou deskou, D 75</t>
  </si>
  <si>
    <t>721199316V</t>
  </si>
  <si>
    <t>Těsnící límec pro prostup základovou deskou, D 110</t>
  </si>
  <si>
    <t>721199320V</t>
  </si>
  <si>
    <t>Bezpečnostní přepad 500x150 mm s PVC manžetou vč. montáže</t>
  </si>
  <si>
    <t>721199321V</t>
  </si>
  <si>
    <t>Bezpečnostní přepad 1050x150 mm s PVC manžetou vč. montáže</t>
  </si>
  <si>
    <t>721234116V</t>
  </si>
  <si>
    <t>Střešní vpust s integrovanou manžetou z hydroizolační fólie na bázi fpo, svislé provedení, tepelně</t>
  </si>
  <si>
    <t xml:space="preserve"> izolovaná – dvojstěnná s ochranným košem, vyhřívaná 230 V s připojovacím kabelem, DN 110 mm, Q=5,1 l/s (hladina vody 35 mm)</t>
  </si>
  <si>
    <t>napojení koordinovat s pd stavby a elektro</t>
  </si>
  <si>
    <t>721274556V</t>
  </si>
  <si>
    <t>Zafixování potrubí pod podlahou před betonáží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</si>
  <si>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</si>
  <si>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</si>
  <si>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</si>
  <si>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722152116R00</t>
  </si>
  <si>
    <t>Potrubí z trubek nerezových spojované lisováním D 35 mm, s 1,5 mm, nerez 1.4401</t>
  </si>
  <si>
    <t>včetně tvarovek, bez zednických výpomocí,</t>
  </si>
  <si>
    <t>Včetně pomocného lešení o výšce podlahy do 1900 mm a pro zatížení do 1,5 kPa.</t>
  </si>
  <si>
    <t>722152118R00</t>
  </si>
  <si>
    <t>Potrubí z trubek nerezových spojované lisováním D 54 mm, s 1,5 mm, nerez 1.4401</t>
  </si>
  <si>
    <t>722178711R00</t>
  </si>
  <si>
    <t>Potrubí vícevrstvé z polypropylenu, polypropylenu s čedičovými vlákny a polypropylenu D 20 mm, s 2,8 mm, S 3,2, polyfúzně svařované</t>
  </si>
  <si>
    <t>722178712R00</t>
  </si>
  <si>
    <t>Potrubí vícevrstvé z polypropylenu, polypropylenu s čedičovými vlákny a polypropylenu D 25 mm, s 3,5 mm, S 3,2, polyfúzně svařované</t>
  </si>
  <si>
    <t>Potrubí včetně tvarovek a zednických výpomocí.</t>
  </si>
  <si>
    <t>722178713R00</t>
  </si>
  <si>
    <t>Potrubí vícevrstvé z polypropylenu, polypropylenu s čedičovými vlákny a polypropylenu D 32 mm, s 4,4 mm, S 3,2, polyfúzně svařované</t>
  </si>
  <si>
    <t>722181212RT7</t>
  </si>
  <si>
    <t>Izolace vodovodního potrubí návleková z trubic z pěnového polyetylenu, tloušťka stěny 9 mm, d 22 mm</t>
  </si>
  <si>
    <t>V položce je kalkulována dodávka izolační trubice, spon a lepicí pásky.</t>
  </si>
  <si>
    <t>722181212RT8</t>
  </si>
  <si>
    <t>Izolace vodovodního potrubí návleková z trubic z pěnového polyetylenu, tloušťka stěny 9 mm, d 25 mm</t>
  </si>
  <si>
    <t>722181212RU1</t>
  </si>
  <si>
    <t>Izolace vodovodního potrubí návleková z trubic z pěnového polyetylenu, tloušťka stěny 9 mm, d 32 mm</t>
  </si>
  <si>
    <t>722181213RT7</t>
  </si>
  <si>
    <t>Izolace vodovodního potrubí návleková z trubic z pěnového polyetylenu, tloušťka stěny 13 mm, d 22 mm</t>
  </si>
  <si>
    <t>722181213RT8</t>
  </si>
  <si>
    <t>Izolace vodovodního potrubí návleková z trubic z pěnového polyetylenu, tloušťka stěny 13 mm, d 25 mm</t>
  </si>
  <si>
    <t>722181213RU1</t>
  </si>
  <si>
    <t>Izolace vodovodního potrubí návleková z trubic z pěnového polyetylenu, tloušťka stěny 13 mm, d 32 mm</t>
  </si>
  <si>
    <t>voda : 26</t>
  </si>
  <si>
    <t>požární vodovod : 120</t>
  </si>
  <si>
    <t>722181213RW8</t>
  </si>
  <si>
    <t>Izolace vodovodního potrubí návleková z trubic z pěnového polyetylenu, tloušťka stěny 13 mm, d 54 mm</t>
  </si>
  <si>
    <t>požární vodovod : 110</t>
  </si>
  <si>
    <t>722181214RT7</t>
  </si>
  <si>
    <t>Izolace vodovodního potrubí návleková z trubic z pěnového polyetylenu, tloušťka stěny 20 mm, d 22 mm</t>
  </si>
  <si>
    <t>722181214RT8</t>
  </si>
  <si>
    <t>Izolace vodovodního potrubí návleková z trubic z pěnového polyetylenu, tloušťka stěny 20 mm, d 25 mm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</si>
  <si>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</si>
  <si>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</si>
  <si>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</si>
  <si>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</si>
  <si>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</si>
  <si>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722237123R00</t>
  </si>
  <si>
    <t>Kohout kulový, mosazný, vnitřní-vnitřní závit, DN 25, PN 35, včetně dodávky materiálu</t>
  </si>
  <si>
    <t>722237131R00</t>
  </si>
  <si>
    <t>Kohout kulový s vypouštěním, mosazný, vnitřní-vnitřní závit, DN 15, PN 42, včetně dodávky materiálu</t>
  </si>
  <si>
    <t>722237132R00</t>
  </si>
  <si>
    <t>Kohout kulový s vypouštěním, mosazný, vnitřní-vnitřní závit, DN 20, PN 42, včetně dodávky materiálu</t>
  </si>
  <si>
    <t>722237133R00</t>
  </si>
  <si>
    <t>Kohout kulový s vypouštěním, mosazný, vnitřní-vnitřní závit, DN 25, PN 35, včetně dodávky materiálu</t>
  </si>
  <si>
    <t>722237135R00</t>
  </si>
  <si>
    <t>Kohout kulový s vypouštěním, mosazný, vnitřní-vnitřní závit, DN 40, PN 35, včetně dodávky materiálu</t>
  </si>
  <si>
    <t>722237661R00</t>
  </si>
  <si>
    <t>Klapka vodovodní, zpětná, vodorovná, mosazná, vnitřní-vnitřní závit, DN 15, PN 16, včetně dodávky materiálu</t>
  </si>
  <si>
    <t>722237662R00</t>
  </si>
  <si>
    <t>Klapka vodovodní, zpětná, vodorovná, mosazná, vnitřní-vnitřní závit, DN 20, PN 16, včetně dodávky materiálu</t>
  </si>
  <si>
    <t>722237663R00</t>
  </si>
  <si>
    <t>Klapka vodovodní, zpětná, vodorovná, mosazná, vnitřní-vnitřní závit, DN 25, PN 16, včetně dodávky materiálu</t>
  </si>
  <si>
    <t>722254201RT3</t>
  </si>
  <si>
    <t>Požární příslušenství hydrantový systém D 25, box s plnými dveřmi, stálotvará hadice, průměr 25/30</t>
  </si>
  <si>
    <t>722280106R00</t>
  </si>
  <si>
    <t>Tlakové zkoušky vodovodního potrubí do DN 32</t>
  </si>
  <si>
    <t>Včetně dodávky vody, uzavření a zabezpečení konců potrubí.</t>
  </si>
  <si>
    <t>722280108R00</t>
  </si>
  <si>
    <t>Tlakové zkoušky vodovodního potrubí přes DN 40 do DN 50</t>
  </si>
  <si>
    <t>722290234R00</t>
  </si>
  <si>
    <t>Proplach a dezinfekce vodovodního potrubí do DN 80</t>
  </si>
  <si>
    <t>Včetně dodání desinfekčního prostředku.</t>
  </si>
  <si>
    <t>734255115R00</t>
  </si>
  <si>
    <t>Ventil pojistný závitový 6,0 bar, mosazný, DN 15, vnitřní-vnitřní závit, včetně dodávky materiálu</t>
  </si>
  <si>
    <t>800-731</t>
  </si>
  <si>
    <t>734295321R00</t>
  </si>
  <si>
    <t>Kohout kulový, napouštěcí a vypouštěcí, mosazný, DN 15, PN 10, včetně dodávky materiálu</t>
  </si>
  <si>
    <t>734421160R00</t>
  </si>
  <si>
    <t>Tlakoměr deformační 0-10 MPa č. 03322, D 100, včetně dodávky materiálu</t>
  </si>
  <si>
    <t>včetně tlakoměrového zkušebního kohoutu</t>
  </si>
  <si>
    <t>722181215RUV</t>
  </si>
  <si>
    <t>25</t>
  </si>
  <si>
    <t>722238110V</t>
  </si>
  <si>
    <t>Revidovatelná zpětná klapka DN 40 (EA) vč. mtž - požární vodovod</t>
  </si>
  <si>
    <t>722264111V</t>
  </si>
  <si>
    <t>Podružný vodoměr DN15, Q= 1,6 m3/h</t>
  </si>
  <si>
    <t>722264112V</t>
  </si>
  <si>
    <t>Podružný vodoměr DN20, Q=  2,5 m3/h</t>
  </si>
  <si>
    <t>722270315V</t>
  </si>
  <si>
    <t>Pevné body - další dle potřeby</t>
  </si>
  <si>
    <t>722291168V</t>
  </si>
  <si>
    <t>Průtočná expanzní nádoba TV 2 l/10 bar , včetně servisní a připojovací armatury</t>
  </si>
  <si>
    <t>998722201R00</t>
  </si>
  <si>
    <t>Přesun hmot pro vnitřní vodovod v objektech výšky do 6 m</t>
  </si>
  <si>
    <t>vodorovně do 50 m</t>
  </si>
  <si>
    <t>725017161R00</t>
  </si>
  <si>
    <t>Umyvadlo na šrouby, bílé, šířka 500 mm, hloubka 410 mm</t>
  </si>
  <si>
    <t>725019103R00</t>
  </si>
  <si>
    <t>Výlevka diturvitová s plastovou mřížkou, závěsná</t>
  </si>
  <si>
    <t>725334301R00</t>
  </si>
  <si>
    <t>Výlevka diturvitová se sifonem</t>
  </si>
  <si>
    <t>725814105R00</t>
  </si>
  <si>
    <t>Ventil  rohový, mosazný, s filtrem, s maticí, DN 15 x DN 10, včetně dodávky materiálu</t>
  </si>
  <si>
    <t>725860251R00</t>
  </si>
  <si>
    <t>Zápachová uzávěrka (sifon) pro zařizovací předměty umyvadlová, chromovaný kov, včetně dodávky materiálu</t>
  </si>
  <si>
    <t>725014161V</t>
  </si>
  <si>
    <t>725014162V</t>
  </si>
  <si>
    <t>Duroplastové sedátko s poklopem, kovové úchyty</t>
  </si>
  <si>
    <t>725319101V</t>
  </si>
  <si>
    <t>Dřez - součást kuchyňské linky (dodávka stavby - interiéru)</t>
  </si>
  <si>
    <t>725534224V</t>
  </si>
  <si>
    <t>Závěsný elektrický ohřívač teplé vody  objemu 65 l, 2 kW, 230 V/50 Hz, 16 A, IP 44, svislý,závěsný</t>
  </si>
  <si>
    <t xml:space="preserve"> 517x355x1115 mm, 46 kg</t>
  </si>
  <si>
    <t>725823111V</t>
  </si>
  <si>
    <t>BATERIE UMYVADLOVÁ</t>
  </si>
  <si>
    <t xml:space="preserve">  s úsporným perlátorem : </t>
  </si>
  <si>
    <t xml:space="preserve">  keramická kartuše 35 mm : </t>
  </si>
  <si>
    <t xml:space="preserve">  bez výpusti : </t>
  </si>
  <si>
    <t xml:space="preserve">  chrom, vč. připojovacích hadic : </t>
  </si>
  <si>
    <t>3</t>
  </si>
  <si>
    <t>725823112V</t>
  </si>
  <si>
    <t>BATERIE DŘEZOVÁ</t>
  </si>
  <si>
    <t xml:space="preserve">  keramická kartuše 40 mm : </t>
  </si>
  <si>
    <t xml:space="preserve">  v=355 mm : </t>
  </si>
  <si>
    <t xml:space="preserve">  v výtoku=130mm : </t>
  </si>
  <si>
    <t xml:space="preserve">725823113V </t>
  </si>
  <si>
    <t>BATERIE NÁSTĚNNÁ - VÝLEVKA</t>
  </si>
  <si>
    <t xml:space="preserve">  nástěnná páková baterie s ramínkem 210 mm : </t>
  </si>
  <si>
    <t xml:space="preserve">  rozteč 100 mm : </t>
  </si>
  <si>
    <t xml:space="preserve">  chrom : </t>
  </si>
  <si>
    <t>725860205V</t>
  </si>
  <si>
    <t>Automatický dřezový sifon na 1 misku, chrom</t>
  </si>
  <si>
    <t>725860260V</t>
  </si>
  <si>
    <t>Umyvadlová výpusť - CLICK-CLACK, chrom</t>
  </si>
  <si>
    <t>998725201R00</t>
  </si>
  <si>
    <t>Přesun hmot pro zařizovací předměty v objektech výšky do 6 m</t>
  </si>
  <si>
    <t>726212331R00</t>
  </si>
  <si>
    <t>Včetně dodávky a připevnění montážního prvku vč. napojení na kanalizační popř. vodovodní potrubí.</t>
  </si>
  <si>
    <t/>
  </si>
  <si>
    <t>Případně  výměna za Kombi WC stojící</t>
  </si>
  <si>
    <t>726212367R00</t>
  </si>
  <si>
    <t>Výlevka montážní prvek pro výlevku, pro nástěnnou armaturu, pro instalaci suchým procesem do lehkých sádrokartonových příček nebo k instalaci před masivní stěnu, bez nástěnky pro připojení armatur, stavební výška 112 cm, včetně dodávky materiálu</t>
  </si>
  <si>
    <t>726212332V</t>
  </si>
  <si>
    <t>Tlačítko dual flush, bílá barva</t>
  </si>
  <si>
    <t>799721722V</t>
  </si>
  <si>
    <t>Chráničky potrubí v prostupech</t>
  </si>
  <si>
    <t xml:space="preserve">sada  </t>
  </si>
  <si>
    <t>799722721V</t>
  </si>
  <si>
    <t>Pomocný materiál montážní,spojovací,těsnící,konzoly,závěsy, objímky , drobné fitinky</t>
  </si>
  <si>
    <t>kg</t>
  </si>
  <si>
    <t>799722725V</t>
  </si>
  <si>
    <t>Ochranné pospojování potrubí,armatur a zařizovacích předmětů - protokol</t>
  </si>
  <si>
    <t>101</t>
  </si>
  <si>
    <t>Nákladní automobilová doprava</t>
  </si>
  <si>
    <t>Kč</t>
  </si>
  <si>
    <t>OPN</t>
  </si>
  <si>
    <t>POL13_0</t>
  </si>
  <si>
    <t>SUM</t>
  </si>
  <si>
    <t>END</t>
  </si>
  <si>
    <t>ALFAGEN-Technologická příprava vsázky</t>
  </si>
  <si>
    <t>celkem 20km : 19*6,75</t>
  </si>
  <si>
    <t>Izolace návleková  tl. stěny 30 mm, vnitřní průměr 32 mm</t>
  </si>
  <si>
    <t>Klozet závěsný</t>
  </si>
  <si>
    <t>Klozet montážní prvek pro zavěšené WC s nádržkou mezi dvě stěny, pro instalaci suchým procesem do lehkých sádrokartonových příček nebo k instalaci před masivní stěnu, bez soupravy na tlumení hluku, bez ovládacího tlačítka, ovládání zepředu, stavební výška 112 cm, včetně dodávky materiálu</t>
  </si>
  <si>
    <t>Kaučuková izolace (samolepící hadice, pás) d 50/19 mm ( 0,04 W*(m.K)), podtlakové dešťová kanalizace</t>
  </si>
  <si>
    <t>Kaučuková izolace (samolepící  pás) d 200/19 mm ( 0,04 W*(m.K)), podtlaková dešťová kanalizace</t>
  </si>
  <si>
    <t>Včetně vyvedení a upevnění výpustek.</t>
  </si>
  <si>
    <t>Popis stavby: 01/2026 - ALFAGEN-Technologická příprava vsázky</t>
  </si>
  <si>
    <t>15*0,9*1,3+0,4*0,4*8,0+1,0*1,0*1,0</t>
  </si>
  <si>
    <t>15*0,9*0,5+0,4*0,3*8,0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</si>
</sst>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38</v>
      </c>
    </row>
    <row r="2" spans="1:7" ht="57.75" customHeight="1" x14ac:dyDescent="0.3">
      <c r="A2" s="203" t="s">
        <v>39</v>
      </c>
      <c r="B2" s="203"/>
      <c r="C2" s="203"/>
      <c r="D2" s="203"/>
      <c r="E2" s="203"/>
      <c r="F2" s="203"/>
      <c r="G2" s="203"/>
    </row>
  </sheetData>
  <sheetProtection algorithmName="SHA-512" hashValue="FHadwJ65W3TP1MQmsjnZnR4TvY5njK3JwAQwfhT7Nw0ecBYPCUTTR8Lk0bhesSyzVnbUCd2+COX1NYnVyfMIzQ==" saltValue="AZRfO0MxGWuQvlPunWrmS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M26" sqref="M26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1" customWidth="1"/>
    <col min="4" max="4" width="13" style="51" customWidth="1"/>
    <col min="5" max="5" width="9.69140625" style="51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36</v>
      </c>
      <c r="B1" s="239" t="s">
        <v>41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3">
      <c r="A2" s="2"/>
      <c r="B2" s="76" t="s">
        <v>22</v>
      </c>
      <c r="C2" s="77"/>
      <c r="D2" s="78" t="s">
        <v>49</v>
      </c>
      <c r="E2" s="245" t="s">
        <v>497</v>
      </c>
      <c r="F2" s="246"/>
      <c r="G2" s="246"/>
      <c r="H2" s="246"/>
      <c r="I2" s="246"/>
      <c r="J2" s="247"/>
      <c r="O2" s="1"/>
    </row>
    <row r="3" spans="1:15" ht="27" customHeight="1" x14ac:dyDescent="0.3">
      <c r="A3" s="2"/>
      <c r="B3" s="79" t="s">
        <v>47</v>
      </c>
      <c r="C3" s="77"/>
      <c r="D3" s="80" t="s">
        <v>45</v>
      </c>
      <c r="E3" s="248" t="s">
        <v>46</v>
      </c>
      <c r="F3" s="249"/>
      <c r="G3" s="249"/>
      <c r="H3" s="249"/>
      <c r="I3" s="249"/>
      <c r="J3" s="250"/>
    </row>
    <row r="4" spans="1:15" ht="23.25" customHeight="1" x14ac:dyDescent="0.3">
      <c r="A4" s="73">
        <v>3005</v>
      </c>
      <c r="B4" s="81" t="s">
        <v>48</v>
      </c>
      <c r="C4" s="82"/>
      <c r="D4" s="83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3">
      <c r="A5" s="2"/>
      <c r="B5" s="31" t="s">
        <v>42</v>
      </c>
      <c r="D5" s="233" t="s">
        <v>50</v>
      </c>
      <c r="E5" s="234"/>
      <c r="F5" s="234"/>
      <c r="G5" s="234"/>
      <c r="H5" s="18" t="s">
        <v>40</v>
      </c>
      <c r="I5" s="84" t="s">
        <v>54</v>
      </c>
      <c r="J5" s="8"/>
    </row>
    <row r="6" spans="1:15" ht="15.75" customHeight="1" x14ac:dyDescent="0.3">
      <c r="A6" s="2"/>
      <c r="B6" s="28"/>
      <c r="C6" s="53"/>
      <c r="D6" s="235" t="s">
        <v>51</v>
      </c>
      <c r="E6" s="236"/>
      <c r="F6" s="236"/>
      <c r="G6" s="236"/>
      <c r="H6" s="18" t="s">
        <v>34</v>
      </c>
      <c r="I6" s="84" t="s">
        <v>55</v>
      </c>
      <c r="J6" s="8"/>
    </row>
    <row r="7" spans="1:15" ht="15.75" customHeight="1" x14ac:dyDescent="0.3">
      <c r="A7" s="2"/>
      <c r="B7" s="29"/>
      <c r="C7" s="54"/>
      <c r="D7" s="74" t="s">
        <v>53</v>
      </c>
      <c r="E7" s="237" t="s">
        <v>52</v>
      </c>
      <c r="F7" s="238"/>
      <c r="G7" s="238"/>
      <c r="H7" s="24"/>
      <c r="I7" s="23"/>
      <c r="J7" s="34"/>
    </row>
    <row r="8" spans="1:15" ht="24" hidden="1" customHeight="1" x14ac:dyDescent="0.3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3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3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19</v>
      </c>
      <c r="D11" s="252"/>
      <c r="E11" s="252"/>
      <c r="F11" s="252"/>
      <c r="G11" s="252"/>
      <c r="H11" s="18" t="s">
        <v>40</v>
      </c>
      <c r="I11" s="86"/>
      <c r="J11" s="8"/>
    </row>
    <row r="12" spans="1:15" ht="15.75" customHeight="1" x14ac:dyDescent="0.3">
      <c r="A12" s="2"/>
      <c r="B12" s="28"/>
      <c r="C12" s="53"/>
      <c r="D12" s="227"/>
      <c r="E12" s="227"/>
      <c r="F12" s="227"/>
      <c r="G12" s="227"/>
      <c r="H12" s="18" t="s">
        <v>34</v>
      </c>
      <c r="I12" s="86"/>
      <c r="J12" s="8"/>
    </row>
    <row r="13" spans="1:15" ht="15.75" customHeight="1" x14ac:dyDescent="0.3">
      <c r="A13" s="2"/>
      <c r="B13" s="29"/>
      <c r="C13" s="54"/>
      <c r="D13" s="87"/>
      <c r="E13" s="231"/>
      <c r="F13" s="232"/>
      <c r="G13" s="232"/>
      <c r="H13" s="19"/>
      <c r="I13" s="23"/>
      <c r="J13" s="34"/>
    </row>
    <row r="14" spans="1:15" ht="24" customHeight="1" x14ac:dyDescent="0.3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32</v>
      </c>
      <c r="C15" s="58"/>
      <c r="D15" s="52"/>
      <c r="E15" s="251"/>
      <c r="F15" s="251"/>
      <c r="G15" s="253"/>
      <c r="H15" s="253"/>
      <c r="I15" s="253" t="s">
        <v>29</v>
      </c>
      <c r="J15" s="254"/>
    </row>
    <row r="16" spans="1:15" ht="23.25" customHeight="1" x14ac:dyDescent="0.3">
      <c r="A16" s="140" t="s">
        <v>24</v>
      </c>
      <c r="B16" s="38" t="s">
        <v>24</v>
      </c>
      <c r="C16" s="59"/>
      <c r="D16" s="60"/>
      <c r="E16" s="216"/>
      <c r="F16" s="217"/>
      <c r="G16" s="216"/>
      <c r="H16" s="217"/>
      <c r="I16" s="216">
        <f>SUMIF(F53:F63,A16,I53:I63)+SUMIF(F53:F63,"PSU",I53:I63)</f>
        <v>0</v>
      </c>
      <c r="J16" s="218"/>
    </row>
    <row r="17" spans="1:10" ht="23.25" customHeight="1" x14ac:dyDescent="0.3">
      <c r="A17" s="140" t="s">
        <v>25</v>
      </c>
      <c r="B17" s="38" t="s">
        <v>25</v>
      </c>
      <c r="C17" s="59"/>
      <c r="D17" s="60"/>
      <c r="E17" s="216"/>
      <c r="F17" s="217"/>
      <c r="G17" s="216"/>
      <c r="H17" s="217"/>
      <c r="I17" s="216">
        <f>SUMIF(F53:F63,A17,I53:I63)</f>
        <v>0</v>
      </c>
      <c r="J17" s="218"/>
    </row>
    <row r="18" spans="1:10" ht="23.25" customHeight="1" x14ac:dyDescent="0.3">
      <c r="A18" s="140" t="s">
        <v>26</v>
      </c>
      <c r="B18" s="38" t="s">
        <v>26</v>
      </c>
      <c r="C18" s="59"/>
      <c r="D18" s="60"/>
      <c r="E18" s="216"/>
      <c r="F18" s="217"/>
      <c r="G18" s="216"/>
      <c r="H18" s="217"/>
      <c r="I18" s="216">
        <f>SUMIF(F53:F63,A18,I53:I63)</f>
        <v>0</v>
      </c>
      <c r="J18" s="218"/>
    </row>
    <row r="19" spans="1:10" ht="23.25" customHeight="1" x14ac:dyDescent="0.3">
      <c r="A19" s="140" t="s">
        <v>93</v>
      </c>
      <c r="B19" s="38" t="s">
        <v>27</v>
      </c>
      <c r="C19" s="59"/>
      <c r="D19" s="60"/>
      <c r="E19" s="216"/>
      <c r="F19" s="217"/>
      <c r="G19" s="216"/>
      <c r="H19" s="217"/>
      <c r="I19" s="216">
        <f>SUMIF(F53:F63,A19,I53:I63)</f>
        <v>0</v>
      </c>
      <c r="J19" s="218"/>
    </row>
    <row r="20" spans="1:10" ht="23.25" customHeight="1" x14ac:dyDescent="0.3">
      <c r="A20" s="140" t="s">
        <v>92</v>
      </c>
      <c r="B20" s="38" t="s">
        <v>28</v>
      </c>
      <c r="C20" s="59"/>
      <c r="D20" s="60"/>
      <c r="E20" s="216"/>
      <c r="F20" s="217"/>
      <c r="G20" s="216"/>
      <c r="H20" s="217"/>
      <c r="I20" s="216">
        <f>SUMIF(F53:F63,A20,I53:I63)</f>
        <v>0</v>
      </c>
      <c r="J20" s="218"/>
    </row>
    <row r="21" spans="1:10" ht="23.25" customHeight="1" x14ac:dyDescent="0.3">
      <c r="A21" s="2"/>
      <c r="B21" s="48" t="s">
        <v>29</v>
      </c>
      <c r="C21" s="61"/>
      <c r="D21" s="62"/>
      <c r="E21" s="219"/>
      <c r="F21" s="255"/>
      <c r="G21" s="219"/>
      <c r="H21" s="255"/>
      <c r="I21" s="219">
        <f>SUM(I16:J20)</f>
        <v>0</v>
      </c>
      <c r="J21" s="220"/>
    </row>
    <row r="22" spans="1:10" ht="33" customHeight="1" x14ac:dyDescent="0.3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12">
        <f>A23</f>
        <v>0</v>
      </c>
      <c r="H24" s="213"/>
      <c r="I24" s="213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42">
        <f>A25</f>
        <v>0</v>
      </c>
      <c r="H26" s="243"/>
      <c r="I26" s="243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44">
        <f>CenaCelkem-(ZakladDPHSni+DPHSni+ZakladDPHZakl+DPHZakl)</f>
        <v>0</v>
      </c>
      <c r="H27" s="244"/>
      <c r="I27" s="244"/>
      <c r="J27" s="41" t="str">
        <f t="shared" si="0"/>
        <v>CZK</v>
      </c>
    </row>
    <row r="28" spans="1:10" ht="27.75" hidden="1" customHeight="1" thickBot="1" x14ac:dyDescent="0.35">
      <c r="A28" s="2"/>
      <c r="B28" s="113" t="s">
        <v>23</v>
      </c>
      <c r="C28" s="114"/>
      <c r="D28" s="114"/>
      <c r="E28" s="115"/>
      <c r="F28" s="116"/>
      <c r="G28" s="222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21">
        <f>A27</f>
        <v>0</v>
      </c>
      <c r="H29" s="221"/>
      <c r="I29" s="221"/>
      <c r="J29" s="120" t="s">
        <v>64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223"/>
      <c r="E34" s="224"/>
      <c r="G34" s="225"/>
      <c r="H34" s="226"/>
      <c r="I34" s="226"/>
      <c r="J34" s="25"/>
    </row>
    <row r="35" spans="1:10" ht="12.75" customHeight="1" x14ac:dyDescent="0.3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3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3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3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3">
      <c r="A39" s="89">
        <v>1</v>
      </c>
      <c r="B39" s="99" t="s">
        <v>61</v>
      </c>
      <c r="C39" s="206"/>
      <c r="D39" s="206"/>
      <c r="E39" s="206"/>
      <c r="F39" s="100">
        <f>'D.1.2 D.1.2.2 Pol'!AE283</f>
        <v>0</v>
      </c>
      <c r="G39" s="101">
        <f>'D.1.2 D.1.2.2 Pol'!AF283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3">
      <c r="A40" s="89">
        <v>2</v>
      </c>
      <c r="B40" s="104"/>
      <c r="C40" s="207" t="s">
        <v>62</v>
      </c>
      <c r="D40" s="207"/>
      <c r="E40" s="207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3">
      <c r="A41" s="89">
        <v>2</v>
      </c>
      <c r="B41" s="104" t="s">
        <v>45</v>
      </c>
      <c r="C41" s="207" t="s">
        <v>46</v>
      </c>
      <c r="D41" s="207"/>
      <c r="E41" s="207"/>
      <c r="F41" s="105">
        <f>'D.1.2 D.1.2.2 Pol'!AE283</f>
        <v>0</v>
      </c>
      <c r="G41" s="106">
        <f>'D.1.2 D.1.2.2 Pol'!AF283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3">
      <c r="A42" s="89">
        <v>3</v>
      </c>
      <c r="B42" s="108" t="s">
        <v>43</v>
      </c>
      <c r="C42" s="206" t="s">
        <v>44</v>
      </c>
      <c r="D42" s="206"/>
      <c r="E42" s="206"/>
      <c r="F42" s="109">
        <f>'D.1.2 D.1.2.2 Pol'!AE283</f>
        <v>0</v>
      </c>
      <c r="G42" s="102">
        <f>'D.1.2 D.1.2.2 Pol'!AF283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3">
      <c r="A43" s="89"/>
      <c r="B43" s="208" t="s">
        <v>63</v>
      </c>
      <c r="C43" s="209"/>
      <c r="D43" s="209"/>
      <c r="E43" s="210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3">
      <c r="A45" t="s">
        <v>65</v>
      </c>
      <c r="B45" t="s">
        <v>505</v>
      </c>
    </row>
    <row r="46" spans="1:10" x14ac:dyDescent="0.3">
      <c r="A46" t="s">
        <v>66</v>
      </c>
      <c r="B46" t="s">
        <v>67</v>
      </c>
    </row>
    <row r="47" spans="1:10" x14ac:dyDescent="0.3">
      <c r="A47" t="s">
        <v>68</v>
      </c>
      <c r="B47" t="s">
        <v>69</v>
      </c>
    </row>
    <row r="50" spans="1:10" ht="15.45" x14ac:dyDescent="0.4">
      <c r="B50" s="121" t="s">
        <v>70</v>
      </c>
    </row>
    <row r="52" spans="1:10" ht="25.5" customHeight="1" x14ac:dyDescent="0.3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3">
      <c r="A53" s="124"/>
      <c r="B53" s="129" t="s">
        <v>72</v>
      </c>
      <c r="C53" s="204" t="s">
        <v>73</v>
      </c>
      <c r="D53" s="205"/>
      <c r="E53" s="205"/>
      <c r="F53" s="136" t="s">
        <v>24</v>
      </c>
      <c r="G53" s="137"/>
      <c r="H53" s="137"/>
      <c r="I53" s="137">
        <f>'D.1.2 D.1.2.2 Pol'!G8</f>
        <v>0</v>
      </c>
      <c r="J53" s="133" t="str">
        <f>IF(I64=0,"",I53/I64*100)</f>
        <v/>
      </c>
    </row>
    <row r="54" spans="1:10" ht="36.75" customHeight="1" x14ac:dyDescent="0.3">
      <c r="A54" s="124"/>
      <c r="B54" s="129" t="s">
        <v>74</v>
      </c>
      <c r="C54" s="204" t="s">
        <v>75</v>
      </c>
      <c r="D54" s="205"/>
      <c r="E54" s="205"/>
      <c r="F54" s="136" t="s">
        <v>24</v>
      </c>
      <c r="G54" s="137"/>
      <c r="H54" s="137"/>
      <c r="I54" s="137">
        <f>'D.1.2 D.1.2.2 Pol'!G31</f>
        <v>0</v>
      </c>
      <c r="J54" s="133" t="str">
        <f>IF(I64=0,"",I54/I64*100)</f>
        <v/>
      </c>
    </row>
    <row r="55" spans="1:10" ht="36.75" customHeight="1" x14ac:dyDescent="0.3">
      <c r="A55" s="124"/>
      <c r="B55" s="129" t="s">
        <v>76</v>
      </c>
      <c r="C55" s="204" t="s">
        <v>77</v>
      </c>
      <c r="D55" s="205"/>
      <c r="E55" s="205"/>
      <c r="F55" s="136" t="s">
        <v>24</v>
      </c>
      <c r="G55" s="137"/>
      <c r="H55" s="137"/>
      <c r="I55" s="137">
        <f>'D.1.2 D.1.2.2 Pol'!G37</f>
        <v>0</v>
      </c>
      <c r="J55" s="133" t="str">
        <f>IF(I64=0,"",I55/I64*100)</f>
        <v/>
      </c>
    </row>
    <row r="56" spans="1:10" ht="36.75" customHeight="1" x14ac:dyDescent="0.3">
      <c r="A56" s="124"/>
      <c r="B56" s="129" t="s">
        <v>78</v>
      </c>
      <c r="C56" s="204" t="s">
        <v>79</v>
      </c>
      <c r="D56" s="205"/>
      <c r="E56" s="205"/>
      <c r="F56" s="136" t="s">
        <v>24</v>
      </c>
      <c r="G56" s="137"/>
      <c r="H56" s="137"/>
      <c r="I56" s="137">
        <f>'D.1.2 D.1.2.2 Pol'!G45</f>
        <v>0</v>
      </c>
      <c r="J56" s="133" t="str">
        <f>IF(I64=0,"",I56/I64*100)</f>
        <v/>
      </c>
    </row>
    <row r="57" spans="1:10" ht="36.75" customHeight="1" x14ac:dyDescent="0.3">
      <c r="A57" s="124"/>
      <c r="B57" s="129" t="s">
        <v>80</v>
      </c>
      <c r="C57" s="204" t="s">
        <v>81</v>
      </c>
      <c r="D57" s="205"/>
      <c r="E57" s="205"/>
      <c r="F57" s="136" t="s">
        <v>25</v>
      </c>
      <c r="G57" s="137"/>
      <c r="H57" s="137"/>
      <c r="I57" s="137">
        <f>'D.1.2 D.1.2.2 Pol'!G64</f>
        <v>0</v>
      </c>
      <c r="J57" s="133" t="str">
        <f>IF(I64=0,"",I57/I64*100)</f>
        <v/>
      </c>
    </row>
    <row r="58" spans="1:10" ht="36.75" customHeight="1" x14ac:dyDescent="0.3">
      <c r="A58" s="124"/>
      <c r="B58" s="129" t="s">
        <v>82</v>
      </c>
      <c r="C58" s="204" t="s">
        <v>83</v>
      </c>
      <c r="D58" s="205"/>
      <c r="E58" s="205"/>
      <c r="F58" s="136" t="s">
        <v>25</v>
      </c>
      <c r="G58" s="137"/>
      <c r="H58" s="137"/>
      <c r="I58" s="137">
        <f>'D.1.2 D.1.2.2 Pol'!G81</f>
        <v>0</v>
      </c>
      <c r="J58" s="133" t="str">
        <f>IF(I64=0,"",I58/I64*100)</f>
        <v/>
      </c>
    </row>
    <row r="59" spans="1:10" ht="36.75" customHeight="1" x14ac:dyDescent="0.3">
      <c r="A59" s="124"/>
      <c r="B59" s="129" t="s">
        <v>84</v>
      </c>
      <c r="C59" s="204" t="s">
        <v>85</v>
      </c>
      <c r="D59" s="205"/>
      <c r="E59" s="205"/>
      <c r="F59" s="136" t="s">
        <v>25</v>
      </c>
      <c r="G59" s="137"/>
      <c r="H59" s="137"/>
      <c r="I59" s="137">
        <f>'D.1.2 D.1.2.2 Pol'!G156</f>
        <v>0</v>
      </c>
      <c r="J59" s="133" t="str">
        <f>IF(I64=0,"",I59/I64*100)</f>
        <v/>
      </c>
    </row>
    <row r="60" spans="1:10" ht="36.75" customHeight="1" x14ac:dyDescent="0.3">
      <c r="A60" s="124"/>
      <c r="B60" s="129" t="s">
        <v>86</v>
      </c>
      <c r="C60" s="204" t="s">
        <v>87</v>
      </c>
      <c r="D60" s="205"/>
      <c r="E60" s="205"/>
      <c r="F60" s="136" t="s">
        <v>25</v>
      </c>
      <c r="G60" s="137"/>
      <c r="H60" s="137"/>
      <c r="I60" s="137">
        <f>'D.1.2 D.1.2.2 Pol'!G228</f>
        <v>0</v>
      </c>
      <c r="J60" s="133" t="str">
        <f>IF(I64=0,"",I60/I64*100)</f>
        <v/>
      </c>
    </row>
    <row r="61" spans="1:10" ht="36.75" customHeight="1" x14ac:dyDescent="0.3">
      <c r="A61" s="124"/>
      <c r="B61" s="129" t="s">
        <v>88</v>
      </c>
      <c r="C61" s="204" t="s">
        <v>89</v>
      </c>
      <c r="D61" s="205"/>
      <c r="E61" s="205"/>
      <c r="F61" s="136" t="s">
        <v>25</v>
      </c>
      <c r="G61" s="137"/>
      <c r="H61" s="137"/>
      <c r="I61" s="137">
        <f>'D.1.2 D.1.2.2 Pol'!G268</f>
        <v>0</v>
      </c>
      <c r="J61" s="133" t="str">
        <f>IF(I64=0,"",I61/I64*100)</f>
        <v/>
      </c>
    </row>
    <row r="62" spans="1:10" ht="36.75" customHeight="1" x14ac:dyDescent="0.3">
      <c r="A62" s="124"/>
      <c r="B62" s="129" t="s">
        <v>90</v>
      </c>
      <c r="C62" s="204" t="s">
        <v>91</v>
      </c>
      <c r="D62" s="205"/>
      <c r="E62" s="205"/>
      <c r="F62" s="136" t="s">
        <v>25</v>
      </c>
      <c r="G62" s="137"/>
      <c r="H62" s="137"/>
      <c r="I62" s="137">
        <f>'D.1.2 D.1.2.2 Pol'!G276</f>
        <v>0</v>
      </c>
      <c r="J62" s="133" t="str">
        <f>IF(I64=0,"",I62/I64*100)</f>
        <v/>
      </c>
    </row>
    <row r="63" spans="1:10" ht="36.75" customHeight="1" x14ac:dyDescent="0.3">
      <c r="A63" s="124"/>
      <c r="B63" s="129" t="s">
        <v>92</v>
      </c>
      <c r="C63" s="204" t="s">
        <v>28</v>
      </c>
      <c r="D63" s="205"/>
      <c r="E63" s="205"/>
      <c r="F63" s="136" t="s">
        <v>92</v>
      </c>
      <c r="G63" s="137"/>
      <c r="H63" s="137"/>
      <c r="I63" s="137">
        <f>'D.1.2 D.1.2.2 Pol'!G280</f>
        <v>0</v>
      </c>
      <c r="J63" s="133" t="str">
        <f>IF(I64=0,"",I63/I64*100)</f>
        <v/>
      </c>
    </row>
    <row r="64" spans="1:10" ht="25.5" customHeight="1" x14ac:dyDescent="0.3">
      <c r="A64" s="125"/>
      <c r="B64" s="130" t="s">
        <v>1</v>
      </c>
      <c r="C64" s="131"/>
      <c r="D64" s="132"/>
      <c r="E64" s="132"/>
      <c r="F64" s="138"/>
      <c r="G64" s="139"/>
      <c r="H64" s="139"/>
      <c r="I64" s="139">
        <f>SUM(I53:I63)</f>
        <v>0</v>
      </c>
      <c r="J64" s="134">
        <f>SUM(J53:J63)</f>
        <v>0</v>
      </c>
    </row>
    <row r="65" spans="6:10" x14ac:dyDescent="0.3">
      <c r="F65" s="88"/>
      <c r="G65" s="88"/>
      <c r="H65" s="88"/>
      <c r="I65" s="88"/>
      <c r="J65" s="135"/>
    </row>
    <row r="66" spans="6:10" x14ac:dyDescent="0.3">
      <c r="F66" s="88"/>
      <c r="G66" s="88"/>
      <c r="H66" s="88"/>
      <c r="I66" s="88"/>
      <c r="J66" s="135"/>
    </row>
    <row r="67" spans="6:10" x14ac:dyDescent="0.3">
      <c r="F67" s="88"/>
      <c r="G67" s="88"/>
      <c r="H67" s="88"/>
      <c r="I67" s="88"/>
      <c r="J67" s="135"/>
    </row>
  </sheetData>
  <sheetProtection algorithmName="SHA-512" hashValue="SOyMLASdsvG/vabOewicaFqiZ7sjz4VwdSYGXaWmVfvBDNpfqLgKggcU5Jfh32AFPuurrEqyn9Z6L1xBQ4pV1A==" saltValue="O1tG9vxaRNbaq5YmChppv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256" t="s">
        <v>6</v>
      </c>
      <c r="B1" s="256"/>
      <c r="C1" s="257"/>
      <c r="D1" s="256"/>
      <c r="E1" s="256"/>
      <c r="F1" s="256"/>
      <c r="G1" s="256"/>
    </row>
    <row r="2" spans="1:7" ht="25" customHeight="1" x14ac:dyDescent="0.3">
      <c r="A2" s="50" t="s">
        <v>7</v>
      </c>
      <c r="B2" s="49"/>
      <c r="C2" s="258"/>
      <c r="D2" s="258"/>
      <c r="E2" s="258"/>
      <c r="F2" s="258"/>
      <c r="G2" s="259"/>
    </row>
    <row r="3" spans="1:7" ht="25" customHeight="1" x14ac:dyDescent="0.3">
      <c r="A3" s="50" t="s">
        <v>8</v>
      </c>
      <c r="B3" s="49"/>
      <c r="C3" s="258"/>
      <c r="D3" s="258"/>
      <c r="E3" s="258"/>
      <c r="F3" s="258"/>
      <c r="G3" s="259"/>
    </row>
    <row r="4" spans="1:7" ht="25" customHeight="1" x14ac:dyDescent="0.3">
      <c r="A4" s="50" t="s">
        <v>9</v>
      </c>
      <c r="B4" s="49"/>
      <c r="C4" s="258"/>
      <c r="D4" s="258"/>
      <c r="E4" s="258"/>
      <c r="F4" s="258"/>
      <c r="G4" s="259"/>
    </row>
    <row r="5" spans="1:7" x14ac:dyDescent="0.3">
      <c r="B5" s="4"/>
      <c r="C5" s="5"/>
      <c r="D5" s="6"/>
    </row>
  </sheetData>
  <sheetProtection algorithmName="SHA-512" hashValue="NjUycjL5NjE2Mve2W1OxO43OJzYZAGaqpHd/Iuv8oYOvKM96k6P3ExKOgW1y32FY9AhaFOw1CbqUosXgD+RlNw==" saltValue="fR5d0uMtJExatHmE8NTe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36C9D-8187-4133-9E6F-8BE9CE11ECB1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21" sqref="C21"/>
    </sheetView>
  </sheetViews>
  <sheetFormatPr defaultRowHeight="12.45" outlineLevelRow="3" x14ac:dyDescent="0.3"/>
  <cols>
    <col min="1" max="1" width="3.3828125" customWidth="1"/>
    <col min="2" max="2" width="12.53515625" style="122" customWidth="1"/>
    <col min="3" max="3" width="63.3046875" style="122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1" width="0" hidden="1" customWidth="1"/>
    <col min="14" max="17" width="0" hidden="1" customWidth="1"/>
    <col min="18" max="18" width="6.84375" customWidth="1"/>
    <col min="20" max="25" width="0" hidden="1" customWidth="1"/>
    <col min="29" max="29" width="0" hidden="1" customWidth="1"/>
    <col min="31" max="41" width="0" hidden="1" customWidth="1"/>
    <col min="53" max="53" width="98.69140625" customWidth="1"/>
  </cols>
  <sheetData>
    <row r="1" spans="1:60" ht="15.75" customHeight="1" x14ac:dyDescent="0.4">
      <c r="A1" s="268" t="s">
        <v>94</v>
      </c>
      <c r="B1" s="268"/>
      <c r="C1" s="268"/>
      <c r="D1" s="268"/>
      <c r="E1" s="268"/>
      <c r="F1" s="268"/>
      <c r="G1" s="268"/>
      <c r="AG1" t="s">
        <v>95</v>
      </c>
    </row>
    <row r="2" spans="1:60" ht="25" customHeight="1" x14ac:dyDescent="0.3">
      <c r="A2" s="50" t="s">
        <v>7</v>
      </c>
      <c r="B2" s="49" t="s">
        <v>49</v>
      </c>
      <c r="C2" s="269" t="s">
        <v>497</v>
      </c>
      <c r="D2" s="270"/>
      <c r="E2" s="270"/>
      <c r="F2" s="270"/>
      <c r="G2" s="271"/>
      <c r="AG2" t="s">
        <v>96</v>
      </c>
    </row>
    <row r="3" spans="1:60" ht="25" customHeight="1" x14ac:dyDescent="0.3">
      <c r="A3" s="50" t="s">
        <v>8</v>
      </c>
      <c r="B3" s="49" t="s">
        <v>45</v>
      </c>
      <c r="C3" s="269" t="s">
        <v>46</v>
      </c>
      <c r="D3" s="270"/>
      <c r="E3" s="270"/>
      <c r="F3" s="270"/>
      <c r="G3" s="271"/>
      <c r="AC3" s="122" t="s">
        <v>96</v>
      </c>
      <c r="AG3" t="s">
        <v>97</v>
      </c>
    </row>
    <row r="4" spans="1:60" ht="25" customHeight="1" x14ac:dyDescent="0.3">
      <c r="A4" s="141" t="s">
        <v>9</v>
      </c>
      <c r="B4" s="142" t="s">
        <v>43</v>
      </c>
      <c r="C4" s="272" t="s">
        <v>44</v>
      </c>
      <c r="D4" s="273"/>
      <c r="E4" s="273"/>
      <c r="F4" s="273"/>
      <c r="G4" s="274"/>
      <c r="AG4" t="s">
        <v>98</v>
      </c>
    </row>
    <row r="5" spans="1:60" x14ac:dyDescent="0.3">
      <c r="D5" s="10"/>
    </row>
    <row r="6" spans="1:60" ht="37.299999999999997" x14ac:dyDescent="0.3">
      <c r="A6" s="144" t="s">
        <v>99</v>
      </c>
      <c r="B6" s="146" t="s">
        <v>100</v>
      </c>
      <c r="C6" s="146" t="s">
        <v>101</v>
      </c>
      <c r="D6" s="145" t="s">
        <v>102</v>
      </c>
      <c r="E6" s="144" t="s">
        <v>103</v>
      </c>
      <c r="F6" s="143" t="s">
        <v>104</v>
      </c>
      <c r="G6" s="144" t="s">
        <v>29</v>
      </c>
      <c r="H6" s="147" t="s">
        <v>30</v>
      </c>
      <c r="I6" s="147" t="s">
        <v>105</v>
      </c>
      <c r="J6" s="147" t="s">
        <v>31</v>
      </c>
      <c r="K6" s="147" t="s">
        <v>106</v>
      </c>
      <c r="L6" s="147" t="s">
        <v>107</v>
      </c>
      <c r="M6" s="147" t="s">
        <v>108</v>
      </c>
      <c r="N6" s="147" t="s">
        <v>109</v>
      </c>
      <c r="O6" s="147" t="s">
        <v>110</v>
      </c>
      <c r="P6" s="147" t="s">
        <v>111</v>
      </c>
      <c r="Q6" s="147" t="s">
        <v>112</v>
      </c>
      <c r="R6" s="147" t="s">
        <v>113</v>
      </c>
      <c r="S6" s="147" t="s">
        <v>114</v>
      </c>
      <c r="T6" s="147" t="s">
        <v>115</v>
      </c>
      <c r="U6" s="147" t="s">
        <v>116</v>
      </c>
      <c r="V6" s="147" t="s">
        <v>117</v>
      </c>
      <c r="W6" s="147" t="s">
        <v>118</v>
      </c>
      <c r="X6" s="147" t="s">
        <v>119</v>
      </c>
      <c r="Y6" s="147" t="s">
        <v>120</v>
      </c>
    </row>
    <row r="7" spans="1:60" hidden="1" x14ac:dyDescent="0.3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3">
      <c r="A8" s="169" t="s">
        <v>121</v>
      </c>
      <c r="B8" s="170" t="s">
        <v>72</v>
      </c>
      <c r="C8" s="192" t="s">
        <v>73</v>
      </c>
      <c r="D8" s="171"/>
      <c r="E8" s="172"/>
      <c r="F8" s="173"/>
      <c r="G8" s="173">
        <f>SUMIF(AG9:AG30,"&lt;&gt;NOR",G9:G30)</f>
        <v>0</v>
      </c>
      <c r="H8" s="173"/>
      <c r="I8" s="173">
        <f>SUM(I9:I30)</f>
        <v>0</v>
      </c>
      <c r="J8" s="173"/>
      <c r="K8" s="173">
        <f>SUM(K9:K30)</f>
        <v>0</v>
      </c>
      <c r="L8" s="173"/>
      <c r="M8" s="173">
        <f>SUM(M9:M30)</f>
        <v>0</v>
      </c>
      <c r="N8" s="172"/>
      <c r="O8" s="172">
        <f>SUM(O9:O30)</f>
        <v>13.11</v>
      </c>
      <c r="P8" s="172"/>
      <c r="Q8" s="172">
        <f>SUM(Q9:Q30)</f>
        <v>0</v>
      </c>
      <c r="R8" s="173"/>
      <c r="S8" s="173"/>
      <c r="T8" s="174"/>
      <c r="U8" s="168"/>
      <c r="V8" s="168">
        <f>SUM(V9:V30)</f>
        <v>91.509999999999991</v>
      </c>
      <c r="W8" s="168"/>
      <c r="X8" s="168"/>
      <c r="Y8" s="168"/>
      <c r="AG8" t="s">
        <v>122</v>
      </c>
    </row>
    <row r="9" spans="1:60" outlineLevel="1" x14ac:dyDescent="0.3">
      <c r="A9" s="176">
        <v>1</v>
      </c>
      <c r="B9" s="177" t="s">
        <v>123</v>
      </c>
      <c r="C9" s="193" t="s">
        <v>124</v>
      </c>
      <c r="D9" s="178" t="s">
        <v>125</v>
      </c>
      <c r="E9" s="179">
        <v>19.829999999999998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81" t="s">
        <v>126</v>
      </c>
      <c r="S9" s="181" t="s">
        <v>127</v>
      </c>
      <c r="T9" s="182" t="s">
        <v>127</v>
      </c>
      <c r="U9" s="159">
        <v>4.3099999999999999E-2</v>
      </c>
      <c r="V9" s="159">
        <f>ROUND(E9*U9,2)</f>
        <v>0.85</v>
      </c>
      <c r="W9" s="159"/>
      <c r="X9" s="159" t="s">
        <v>128</v>
      </c>
      <c r="Y9" s="159" t="s">
        <v>129</v>
      </c>
      <c r="Z9" s="148"/>
      <c r="AA9" s="148"/>
      <c r="AB9" s="148"/>
      <c r="AC9" s="148"/>
      <c r="AD9" s="148"/>
      <c r="AE9" s="148"/>
      <c r="AF9" s="148"/>
      <c r="AG9" s="148" t="s">
        <v>130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1" outlineLevel="2" x14ac:dyDescent="0.3">
      <c r="A10" s="155"/>
      <c r="B10" s="156"/>
      <c r="C10" s="266" t="s">
        <v>131</v>
      </c>
      <c r="D10" s="267"/>
      <c r="E10" s="267"/>
      <c r="F10" s="267"/>
      <c r="G10" s="267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132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83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3">
      <c r="A11" s="176">
        <v>2</v>
      </c>
      <c r="B11" s="177" t="s">
        <v>133</v>
      </c>
      <c r="C11" s="193" t="s">
        <v>134</v>
      </c>
      <c r="D11" s="178" t="s">
        <v>125</v>
      </c>
      <c r="E11" s="179">
        <v>19.829999999999998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81" t="s">
        <v>126</v>
      </c>
      <c r="S11" s="181" t="s">
        <v>127</v>
      </c>
      <c r="T11" s="182" t="s">
        <v>127</v>
      </c>
      <c r="U11" s="159">
        <v>3.53</v>
      </c>
      <c r="V11" s="159">
        <f>ROUND(E11*U11,2)</f>
        <v>70</v>
      </c>
      <c r="W11" s="159"/>
      <c r="X11" s="159" t="s">
        <v>128</v>
      </c>
      <c r="Y11" s="159" t="s">
        <v>129</v>
      </c>
      <c r="Z11" s="148"/>
      <c r="AA11" s="148"/>
      <c r="AB11" s="148"/>
      <c r="AC11" s="148"/>
      <c r="AD11" s="148"/>
      <c r="AE11" s="148"/>
      <c r="AF11" s="148"/>
      <c r="AG11" s="148" t="s">
        <v>130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3">
      <c r="A12" s="155"/>
      <c r="B12" s="156"/>
      <c r="C12" s="266" t="s">
        <v>135</v>
      </c>
      <c r="D12" s="267"/>
      <c r="E12" s="267"/>
      <c r="F12" s="267"/>
      <c r="G12" s="267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3">
      <c r="A13" s="155"/>
      <c r="B13" s="156"/>
      <c r="C13" s="194" t="s">
        <v>506</v>
      </c>
      <c r="D13" s="161"/>
      <c r="E13" s="162">
        <v>19.829999999999998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8"/>
      <c r="AA13" s="148"/>
      <c r="AB13" s="148"/>
      <c r="AC13" s="148"/>
      <c r="AD13" s="148"/>
      <c r="AE13" s="148"/>
      <c r="AF13" s="148"/>
      <c r="AG13" s="148" t="s">
        <v>136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3">
      <c r="A14" s="176">
        <v>3</v>
      </c>
      <c r="B14" s="177" t="s">
        <v>137</v>
      </c>
      <c r="C14" s="193" t="s">
        <v>138</v>
      </c>
      <c r="D14" s="178" t="s">
        <v>125</v>
      </c>
      <c r="E14" s="179">
        <v>19.829999999999998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81" t="s">
        <v>126</v>
      </c>
      <c r="S14" s="181" t="s">
        <v>127</v>
      </c>
      <c r="T14" s="182" t="s">
        <v>127</v>
      </c>
      <c r="U14" s="159">
        <v>0.09</v>
      </c>
      <c r="V14" s="159">
        <f>ROUND(E14*U14,2)</f>
        <v>1.78</v>
      </c>
      <c r="W14" s="159"/>
      <c r="X14" s="159" t="s">
        <v>128</v>
      </c>
      <c r="Y14" s="159" t="s">
        <v>129</v>
      </c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3">
      <c r="A15" s="155"/>
      <c r="B15" s="156"/>
      <c r="C15" s="266" t="s">
        <v>139</v>
      </c>
      <c r="D15" s="267"/>
      <c r="E15" s="267"/>
      <c r="F15" s="267"/>
      <c r="G15" s="267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8"/>
      <c r="AA15" s="148"/>
      <c r="AB15" s="148"/>
      <c r="AC15" s="148"/>
      <c r="AD15" s="148"/>
      <c r="AE15" s="148"/>
      <c r="AF15" s="148"/>
      <c r="AG15" s="148" t="s">
        <v>132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3">
      <c r="A16" s="176">
        <v>4</v>
      </c>
      <c r="B16" s="177" t="s">
        <v>140</v>
      </c>
      <c r="C16" s="193" t="s">
        <v>141</v>
      </c>
      <c r="D16" s="178" t="s">
        <v>125</v>
      </c>
      <c r="E16" s="179">
        <v>6.75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81" t="s">
        <v>126</v>
      </c>
      <c r="S16" s="181" t="s">
        <v>127</v>
      </c>
      <c r="T16" s="182" t="s">
        <v>127</v>
      </c>
      <c r="U16" s="159">
        <v>0.01</v>
      </c>
      <c r="V16" s="159">
        <f>ROUND(E16*U16,2)</f>
        <v>7.0000000000000007E-2</v>
      </c>
      <c r="W16" s="159"/>
      <c r="X16" s="159" t="s">
        <v>128</v>
      </c>
      <c r="Y16" s="159" t="s">
        <v>129</v>
      </c>
      <c r="Z16" s="148"/>
      <c r="AA16" s="148"/>
      <c r="AB16" s="148"/>
      <c r="AC16" s="148"/>
      <c r="AD16" s="148"/>
      <c r="AE16" s="148"/>
      <c r="AF16" s="148"/>
      <c r="AG16" s="148" t="s">
        <v>130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3">
      <c r="A17" s="155"/>
      <c r="B17" s="156"/>
      <c r="C17" s="266" t="s">
        <v>139</v>
      </c>
      <c r="D17" s="267"/>
      <c r="E17" s="267"/>
      <c r="F17" s="267"/>
      <c r="G17" s="267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132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0.6" outlineLevel="1" x14ac:dyDescent="0.3">
      <c r="A18" s="176">
        <v>5</v>
      </c>
      <c r="B18" s="177" t="s">
        <v>142</v>
      </c>
      <c r="C18" s="193" t="s">
        <v>143</v>
      </c>
      <c r="D18" s="178" t="s">
        <v>125</v>
      </c>
      <c r="E18" s="179">
        <v>128.25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81" t="s">
        <v>126</v>
      </c>
      <c r="S18" s="181" t="s">
        <v>127</v>
      </c>
      <c r="T18" s="182" t="s">
        <v>127</v>
      </c>
      <c r="U18" s="159">
        <v>0</v>
      </c>
      <c r="V18" s="159">
        <f>ROUND(E18*U18,2)</f>
        <v>0</v>
      </c>
      <c r="W18" s="159"/>
      <c r="X18" s="159" t="s">
        <v>128</v>
      </c>
      <c r="Y18" s="159" t="s">
        <v>129</v>
      </c>
      <c r="Z18" s="148"/>
      <c r="AA18" s="148"/>
      <c r="AB18" s="148"/>
      <c r="AC18" s="148"/>
      <c r="AD18" s="148"/>
      <c r="AE18" s="148"/>
      <c r="AF18" s="148"/>
      <c r="AG18" s="148" t="s">
        <v>130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3">
      <c r="A19" s="155"/>
      <c r="B19" s="156"/>
      <c r="C19" s="266" t="s">
        <v>139</v>
      </c>
      <c r="D19" s="267"/>
      <c r="E19" s="267"/>
      <c r="F19" s="267"/>
      <c r="G19" s="267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132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3">
      <c r="A20" s="155"/>
      <c r="B20" s="156"/>
      <c r="C20" s="194" t="s">
        <v>498</v>
      </c>
      <c r="D20" s="161"/>
      <c r="E20" s="162">
        <v>128.25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8"/>
      <c r="AA20" s="148"/>
      <c r="AB20" s="148"/>
      <c r="AC20" s="148"/>
      <c r="AD20" s="148"/>
      <c r="AE20" s="148"/>
      <c r="AF20" s="148"/>
      <c r="AG20" s="148" t="s">
        <v>136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0.6" outlineLevel="1" x14ac:dyDescent="0.3">
      <c r="A21" s="184">
        <v>6</v>
      </c>
      <c r="B21" s="185" t="s">
        <v>144</v>
      </c>
      <c r="C21" s="195" t="s">
        <v>145</v>
      </c>
      <c r="D21" s="186" t="s">
        <v>125</v>
      </c>
      <c r="E21" s="187">
        <v>6.75</v>
      </c>
      <c r="F21" s="188"/>
      <c r="G21" s="189">
        <f>ROUND(E21*F21,2)</f>
        <v>0</v>
      </c>
      <c r="H21" s="188"/>
      <c r="I21" s="189">
        <f>ROUND(E21*H21,2)</f>
        <v>0</v>
      </c>
      <c r="J21" s="188"/>
      <c r="K21" s="189">
        <f>ROUND(E21*J21,2)</f>
        <v>0</v>
      </c>
      <c r="L21" s="189">
        <v>21</v>
      </c>
      <c r="M21" s="189">
        <f>G21*(1+L21/100)</f>
        <v>0</v>
      </c>
      <c r="N21" s="187">
        <v>0</v>
      </c>
      <c r="O21" s="187">
        <f>ROUND(E21*N21,2)</f>
        <v>0</v>
      </c>
      <c r="P21" s="187">
        <v>0</v>
      </c>
      <c r="Q21" s="187">
        <f>ROUND(E21*P21,2)</f>
        <v>0</v>
      </c>
      <c r="R21" s="189" t="s">
        <v>126</v>
      </c>
      <c r="S21" s="189" t="s">
        <v>127</v>
      </c>
      <c r="T21" s="190" t="s">
        <v>127</v>
      </c>
      <c r="U21" s="159">
        <v>0.65</v>
      </c>
      <c r="V21" s="159">
        <f>ROUND(E21*U21,2)</f>
        <v>4.3899999999999997</v>
      </c>
      <c r="W21" s="159"/>
      <c r="X21" s="159" t="s">
        <v>128</v>
      </c>
      <c r="Y21" s="159" t="s">
        <v>129</v>
      </c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3">
      <c r="A22" s="176">
        <v>7</v>
      </c>
      <c r="B22" s="177" t="s">
        <v>146</v>
      </c>
      <c r="C22" s="193" t="s">
        <v>147</v>
      </c>
      <c r="D22" s="178" t="s">
        <v>125</v>
      </c>
      <c r="E22" s="179">
        <v>10.8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81" t="s">
        <v>126</v>
      </c>
      <c r="S22" s="181" t="s">
        <v>127</v>
      </c>
      <c r="T22" s="182" t="s">
        <v>127</v>
      </c>
      <c r="U22" s="159">
        <v>0.2</v>
      </c>
      <c r="V22" s="159">
        <f>ROUND(E22*U22,2)</f>
        <v>2.16</v>
      </c>
      <c r="W22" s="159"/>
      <c r="X22" s="159" t="s">
        <v>128</v>
      </c>
      <c r="Y22" s="159" t="s">
        <v>129</v>
      </c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3">
      <c r="A23" s="155"/>
      <c r="B23" s="156"/>
      <c r="C23" s="266" t="s">
        <v>148</v>
      </c>
      <c r="D23" s="267"/>
      <c r="E23" s="267"/>
      <c r="F23" s="267"/>
      <c r="G23" s="267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132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3">
      <c r="A24" s="155"/>
      <c r="B24" s="156"/>
      <c r="C24" s="260" t="s">
        <v>149</v>
      </c>
      <c r="D24" s="261"/>
      <c r="E24" s="261"/>
      <c r="F24" s="261"/>
      <c r="G24" s="261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150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3">
      <c r="A25" s="155"/>
      <c r="B25" s="156"/>
      <c r="C25" s="194" t="s">
        <v>151</v>
      </c>
      <c r="D25" s="161"/>
      <c r="E25" s="162">
        <v>10.8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8"/>
      <c r="AA25" s="148"/>
      <c r="AB25" s="148"/>
      <c r="AC25" s="148"/>
      <c r="AD25" s="148"/>
      <c r="AE25" s="148"/>
      <c r="AF25" s="148"/>
      <c r="AG25" s="148" t="s">
        <v>136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3">
      <c r="A26" s="176">
        <v>8</v>
      </c>
      <c r="B26" s="177" t="s">
        <v>152</v>
      </c>
      <c r="C26" s="193" t="s">
        <v>153</v>
      </c>
      <c r="D26" s="178" t="s">
        <v>125</v>
      </c>
      <c r="E26" s="179">
        <v>7.71</v>
      </c>
      <c r="F26" s="180"/>
      <c r="G26" s="181">
        <f>ROUND(E26*F26,2)</f>
        <v>0</v>
      </c>
      <c r="H26" s="180"/>
      <c r="I26" s="181">
        <f>ROUND(E26*H26,2)</f>
        <v>0</v>
      </c>
      <c r="J26" s="180"/>
      <c r="K26" s="181">
        <f>ROUND(E26*J26,2)</f>
        <v>0</v>
      </c>
      <c r="L26" s="181">
        <v>21</v>
      </c>
      <c r="M26" s="181">
        <f>G26*(1+L26/100)</f>
        <v>0</v>
      </c>
      <c r="N26" s="179">
        <v>1.7</v>
      </c>
      <c r="O26" s="179">
        <f>ROUND(E26*N26,2)</f>
        <v>13.11</v>
      </c>
      <c r="P26" s="179">
        <v>0</v>
      </c>
      <c r="Q26" s="179">
        <f>ROUND(E26*P26,2)</f>
        <v>0</v>
      </c>
      <c r="R26" s="181" t="s">
        <v>126</v>
      </c>
      <c r="S26" s="181" t="s">
        <v>127</v>
      </c>
      <c r="T26" s="182" t="s">
        <v>127</v>
      </c>
      <c r="U26" s="159">
        <v>1.59</v>
      </c>
      <c r="V26" s="159">
        <f>ROUND(E26*U26,2)</f>
        <v>12.26</v>
      </c>
      <c r="W26" s="159"/>
      <c r="X26" s="159" t="s">
        <v>128</v>
      </c>
      <c r="Y26" s="159" t="s">
        <v>129</v>
      </c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1" outlineLevel="2" x14ac:dyDescent="0.3">
      <c r="A27" s="155"/>
      <c r="B27" s="156"/>
      <c r="C27" s="266" t="s">
        <v>154</v>
      </c>
      <c r="D27" s="267"/>
      <c r="E27" s="267"/>
      <c r="F27" s="267"/>
      <c r="G27" s="267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8"/>
      <c r="AA27" s="148"/>
      <c r="AB27" s="148"/>
      <c r="AC27" s="148"/>
      <c r="AD27" s="148"/>
      <c r="AE27" s="148"/>
      <c r="AF27" s="148"/>
      <c r="AG27" s="148" t="s">
        <v>132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83" t="str">
        <f>C27</f>
        <v>sypaninou z vhodných hornin tř. 1 - 4 nebo materiálem připraveným podél výkopu ve vzdálenosti do 3 m od jeho kraje, pro jakoukoliv hloubku výkopu a jakoukoliv míru zhutnění,</v>
      </c>
      <c r="BB27" s="148"/>
      <c r="BC27" s="148"/>
      <c r="BD27" s="148"/>
      <c r="BE27" s="148"/>
      <c r="BF27" s="148"/>
      <c r="BG27" s="148"/>
      <c r="BH27" s="148"/>
    </row>
    <row r="28" spans="1:60" outlineLevel="2" x14ac:dyDescent="0.3">
      <c r="A28" s="155"/>
      <c r="B28" s="156"/>
      <c r="C28" s="194" t="s">
        <v>507</v>
      </c>
      <c r="D28" s="161"/>
      <c r="E28" s="162">
        <v>7.71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8"/>
      <c r="AA28" s="148"/>
      <c r="AB28" s="148"/>
      <c r="AC28" s="148"/>
      <c r="AD28" s="148"/>
      <c r="AE28" s="148"/>
      <c r="AF28" s="148"/>
      <c r="AG28" s="148" t="s">
        <v>136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3">
      <c r="A29" s="176">
        <v>9</v>
      </c>
      <c r="B29" s="177" t="s">
        <v>155</v>
      </c>
      <c r="C29" s="193" t="s">
        <v>156</v>
      </c>
      <c r="D29" s="178" t="s">
        <v>157</v>
      </c>
      <c r="E29" s="179">
        <v>10.8</v>
      </c>
      <c r="F29" s="180"/>
      <c r="G29" s="181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81" t="s">
        <v>158</v>
      </c>
      <c r="S29" s="181" t="s">
        <v>127</v>
      </c>
      <c r="T29" s="182" t="s">
        <v>127</v>
      </c>
      <c r="U29" s="159">
        <v>0</v>
      </c>
      <c r="V29" s="159">
        <f>ROUND(E29*U29,2)</f>
        <v>0</v>
      </c>
      <c r="W29" s="159"/>
      <c r="X29" s="159" t="s">
        <v>128</v>
      </c>
      <c r="Y29" s="159" t="s">
        <v>129</v>
      </c>
      <c r="Z29" s="148"/>
      <c r="AA29" s="148"/>
      <c r="AB29" s="148"/>
      <c r="AC29" s="148"/>
      <c r="AD29" s="148"/>
      <c r="AE29" s="148"/>
      <c r="AF29" s="148"/>
      <c r="AG29" s="148" t="s">
        <v>130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3">
      <c r="A30" s="155"/>
      <c r="B30" s="156"/>
      <c r="C30" s="194" t="s">
        <v>159</v>
      </c>
      <c r="D30" s="161"/>
      <c r="E30" s="162">
        <v>10.8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8"/>
      <c r="AA30" s="148"/>
      <c r="AB30" s="148"/>
      <c r="AC30" s="148"/>
      <c r="AD30" s="148"/>
      <c r="AE30" s="148"/>
      <c r="AF30" s="148"/>
      <c r="AG30" s="148" t="s">
        <v>136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3">
      <c r="A31" s="169" t="s">
        <v>121</v>
      </c>
      <c r="B31" s="170" t="s">
        <v>74</v>
      </c>
      <c r="C31" s="192" t="s">
        <v>75</v>
      </c>
      <c r="D31" s="171"/>
      <c r="E31" s="172"/>
      <c r="F31" s="173"/>
      <c r="G31" s="173">
        <f>SUMIF(AG32:AG36,"&lt;&gt;NOR",G32:G36)</f>
        <v>0</v>
      </c>
      <c r="H31" s="173"/>
      <c r="I31" s="173">
        <f>SUM(I32:I36)</f>
        <v>0</v>
      </c>
      <c r="J31" s="173"/>
      <c r="K31" s="173">
        <f>SUM(K32:K36)</f>
        <v>0</v>
      </c>
      <c r="L31" s="173"/>
      <c r="M31" s="173">
        <f>SUM(M32:M36)</f>
        <v>0</v>
      </c>
      <c r="N31" s="172"/>
      <c r="O31" s="172">
        <f>SUM(O32:O36)</f>
        <v>0.79</v>
      </c>
      <c r="P31" s="172"/>
      <c r="Q31" s="172">
        <f>SUM(Q32:Q36)</f>
        <v>0</v>
      </c>
      <c r="R31" s="173"/>
      <c r="S31" s="173"/>
      <c r="T31" s="174"/>
      <c r="U31" s="168"/>
      <c r="V31" s="168">
        <f>SUM(V32:V36)</f>
        <v>14.86</v>
      </c>
      <c r="W31" s="168"/>
      <c r="X31" s="168"/>
      <c r="Y31" s="168"/>
      <c r="AG31" t="s">
        <v>122</v>
      </c>
    </row>
    <row r="32" spans="1:60" outlineLevel="1" x14ac:dyDescent="0.3">
      <c r="A32" s="176">
        <v>10</v>
      </c>
      <c r="B32" s="177" t="s">
        <v>160</v>
      </c>
      <c r="C32" s="193" t="s">
        <v>161</v>
      </c>
      <c r="D32" s="178" t="s">
        <v>162</v>
      </c>
      <c r="E32" s="179">
        <v>34</v>
      </c>
      <c r="F32" s="180"/>
      <c r="G32" s="181">
        <f>ROUND(E32*F32,2)</f>
        <v>0</v>
      </c>
      <c r="H32" s="180"/>
      <c r="I32" s="181">
        <f>ROUND(E32*H32,2)</f>
        <v>0</v>
      </c>
      <c r="J32" s="180"/>
      <c r="K32" s="181">
        <f>ROUND(E32*J32,2)</f>
        <v>0</v>
      </c>
      <c r="L32" s="181">
        <v>21</v>
      </c>
      <c r="M32" s="181">
        <f>G32*(1+L32/100)</f>
        <v>0</v>
      </c>
      <c r="N32" s="179">
        <v>1.7330000000000002E-2</v>
      </c>
      <c r="O32" s="179">
        <f>ROUND(E32*N32,2)</f>
        <v>0.59</v>
      </c>
      <c r="P32" s="179">
        <v>0</v>
      </c>
      <c r="Q32" s="179">
        <f>ROUND(E32*P32,2)</f>
        <v>0</v>
      </c>
      <c r="R32" s="181" t="s">
        <v>163</v>
      </c>
      <c r="S32" s="181" t="s">
        <v>127</v>
      </c>
      <c r="T32" s="182" t="s">
        <v>127</v>
      </c>
      <c r="U32" s="159">
        <v>0.25</v>
      </c>
      <c r="V32" s="159">
        <f>ROUND(E32*U32,2)</f>
        <v>8.5</v>
      </c>
      <c r="W32" s="159"/>
      <c r="X32" s="159" t="s">
        <v>128</v>
      </c>
      <c r="Y32" s="159" t="s">
        <v>129</v>
      </c>
      <c r="Z32" s="148"/>
      <c r="AA32" s="148"/>
      <c r="AB32" s="148"/>
      <c r="AC32" s="148"/>
      <c r="AD32" s="148"/>
      <c r="AE32" s="148"/>
      <c r="AF32" s="148"/>
      <c r="AG32" s="148" t="s">
        <v>130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3">
      <c r="A33" s="155"/>
      <c r="B33" s="156"/>
      <c r="C33" s="266" t="s">
        <v>164</v>
      </c>
      <c r="D33" s="267"/>
      <c r="E33" s="267"/>
      <c r="F33" s="267"/>
      <c r="G33" s="267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8"/>
      <c r="AA33" s="148"/>
      <c r="AB33" s="148"/>
      <c r="AC33" s="148"/>
      <c r="AD33" s="148"/>
      <c r="AE33" s="148"/>
      <c r="AF33" s="148"/>
      <c r="AG33" s="148" t="s">
        <v>132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3">
      <c r="A34" s="176">
        <v>11</v>
      </c>
      <c r="B34" s="177" t="s">
        <v>165</v>
      </c>
      <c r="C34" s="193" t="s">
        <v>166</v>
      </c>
      <c r="D34" s="178" t="s">
        <v>167</v>
      </c>
      <c r="E34" s="179">
        <v>3.4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79">
        <v>5.8500000000000003E-2</v>
      </c>
      <c r="O34" s="179">
        <f>ROUND(E34*N34,2)</f>
        <v>0.2</v>
      </c>
      <c r="P34" s="179">
        <v>0</v>
      </c>
      <c r="Q34" s="179">
        <f>ROUND(E34*P34,2)</f>
        <v>0</v>
      </c>
      <c r="R34" s="181" t="s">
        <v>163</v>
      </c>
      <c r="S34" s="181" t="s">
        <v>127</v>
      </c>
      <c r="T34" s="182" t="s">
        <v>127</v>
      </c>
      <c r="U34" s="159">
        <v>1.87</v>
      </c>
      <c r="V34" s="159">
        <f>ROUND(E34*U34,2)</f>
        <v>6.36</v>
      </c>
      <c r="W34" s="159"/>
      <c r="X34" s="159" t="s">
        <v>128</v>
      </c>
      <c r="Y34" s="159" t="s">
        <v>129</v>
      </c>
      <c r="Z34" s="148"/>
      <c r="AA34" s="148"/>
      <c r="AB34" s="148"/>
      <c r="AC34" s="148"/>
      <c r="AD34" s="148"/>
      <c r="AE34" s="148"/>
      <c r="AF34" s="148"/>
      <c r="AG34" s="148" t="s">
        <v>130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3">
      <c r="A35" s="155"/>
      <c r="B35" s="156"/>
      <c r="C35" s="266" t="s">
        <v>168</v>
      </c>
      <c r="D35" s="267"/>
      <c r="E35" s="267"/>
      <c r="F35" s="267"/>
      <c r="G35" s="267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8"/>
      <c r="AA35" s="148"/>
      <c r="AB35" s="148"/>
      <c r="AC35" s="148"/>
      <c r="AD35" s="148"/>
      <c r="AE35" s="148"/>
      <c r="AF35" s="148"/>
      <c r="AG35" s="148" t="s">
        <v>132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3">
      <c r="A36" s="155"/>
      <c r="B36" s="156"/>
      <c r="C36" s="194" t="s">
        <v>169</v>
      </c>
      <c r="D36" s="161"/>
      <c r="E36" s="162">
        <v>3.4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8"/>
      <c r="AA36" s="148"/>
      <c r="AB36" s="148"/>
      <c r="AC36" s="148"/>
      <c r="AD36" s="148"/>
      <c r="AE36" s="148"/>
      <c r="AF36" s="148"/>
      <c r="AG36" s="148" t="s">
        <v>136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3">
      <c r="A37" s="169" t="s">
        <v>121</v>
      </c>
      <c r="B37" s="170" t="s">
        <v>76</v>
      </c>
      <c r="C37" s="192" t="s">
        <v>77</v>
      </c>
      <c r="D37" s="171"/>
      <c r="E37" s="172"/>
      <c r="F37" s="173"/>
      <c r="G37" s="173">
        <f>SUMIF(AG38:AG44,"&lt;&gt;NOR",G38:G44)</f>
        <v>0</v>
      </c>
      <c r="H37" s="173"/>
      <c r="I37" s="173">
        <f>SUM(I38:I44)</f>
        <v>0</v>
      </c>
      <c r="J37" s="173"/>
      <c r="K37" s="173">
        <f>SUM(K38:K44)</f>
        <v>0</v>
      </c>
      <c r="L37" s="173"/>
      <c r="M37" s="173">
        <f>SUM(M38:M44)</f>
        <v>0</v>
      </c>
      <c r="N37" s="172"/>
      <c r="O37" s="172">
        <f>SUM(O38:O44)</f>
        <v>0</v>
      </c>
      <c r="P37" s="172"/>
      <c r="Q37" s="172">
        <f>SUM(Q38:Q44)</f>
        <v>0</v>
      </c>
      <c r="R37" s="173"/>
      <c r="S37" s="173"/>
      <c r="T37" s="174"/>
      <c r="U37" s="168"/>
      <c r="V37" s="168">
        <f>SUM(V38:V44)</f>
        <v>17.38</v>
      </c>
      <c r="W37" s="168"/>
      <c r="X37" s="168"/>
      <c r="Y37" s="168"/>
      <c r="AG37" t="s">
        <v>122</v>
      </c>
    </row>
    <row r="38" spans="1:60" ht="20.6" outlineLevel="1" x14ac:dyDescent="0.3">
      <c r="A38" s="184">
        <v>12</v>
      </c>
      <c r="B38" s="185" t="s">
        <v>170</v>
      </c>
      <c r="C38" s="195" t="s">
        <v>171</v>
      </c>
      <c r="D38" s="186" t="s">
        <v>172</v>
      </c>
      <c r="E38" s="187">
        <v>2</v>
      </c>
      <c r="F38" s="188"/>
      <c r="G38" s="189">
        <f>ROUND(E38*F38,2)</f>
        <v>0</v>
      </c>
      <c r="H38" s="188"/>
      <c r="I38" s="189">
        <f>ROUND(E38*H38,2)</f>
        <v>0</v>
      </c>
      <c r="J38" s="188"/>
      <c r="K38" s="189">
        <f>ROUND(E38*J38,2)</f>
        <v>0</v>
      </c>
      <c r="L38" s="189">
        <v>21</v>
      </c>
      <c r="M38" s="189">
        <f>G38*(1+L38/100)</f>
        <v>0</v>
      </c>
      <c r="N38" s="187">
        <v>0</v>
      </c>
      <c r="O38" s="187">
        <f>ROUND(E38*N38,2)</f>
        <v>0</v>
      </c>
      <c r="P38" s="187">
        <v>0</v>
      </c>
      <c r="Q38" s="187">
        <f>ROUND(E38*P38,2)</f>
        <v>0</v>
      </c>
      <c r="R38" s="189" t="s">
        <v>173</v>
      </c>
      <c r="S38" s="189" t="s">
        <v>127</v>
      </c>
      <c r="T38" s="190" t="s">
        <v>127</v>
      </c>
      <c r="U38" s="159">
        <v>5</v>
      </c>
      <c r="V38" s="159">
        <f>ROUND(E38*U38,2)</f>
        <v>10</v>
      </c>
      <c r="W38" s="159"/>
      <c r="X38" s="159" t="s">
        <v>128</v>
      </c>
      <c r="Y38" s="159" t="s">
        <v>129</v>
      </c>
      <c r="Z38" s="148"/>
      <c r="AA38" s="148"/>
      <c r="AB38" s="148"/>
      <c r="AC38" s="148"/>
      <c r="AD38" s="148"/>
      <c r="AE38" s="148"/>
      <c r="AF38" s="148"/>
      <c r="AG38" s="148" t="s">
        <v>130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0.6" outlineLevel="1" x14ac:dyDescent="0.3">
      <c r="A39" s="176">
        <v>13</v>
      </c>
      <c r="B39" s="177" t="s">
        <v>174</v>
      </c>
      <c r="C39" s="193" t="s">
        <v>175</v>
      </c>
      <c r="D39" s="178" t="s">
        <v>176</v>
      </c>
      <c r="E39" s="179">
        <v>70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81" t="s">
        <v>173</v>
      </c>
      <c r="S39" s="181" t="s">
        <v>127</v>
      </c>
      <c r="T39" s="182" t="s">
        <v>127</v>
      </c>
      <c r="U39" s="159">
        <v>0</v>
      </c>
      <c r="V39" s="159">
        <f>ROUND(E39*U39,2)</f>
        <v>0</v>
      </c>
      <c r="W39" s="159"/>
      <c r="X39" s="159" t="s">
        <v>128</v>
      </c>
      <c r="Y39" s="159" t="s">
        <v>129</v>
      </c>
      <c r="Z39" s="148"/>
      <c r="AA39" s="148"/>
      <c r="AB39" s="148"/>
      <c r="AC39" s="148"/>
      <c r="AD39" s="148"/>
      <c r="AE39" s="148"/>
      <c r="AF39" s="148"/>
      <c r="AG39" s="148" t="s">
        <v>130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3">
      <c r="A40" s="155"/>
      <c r="B40" s="156"/>
      <c r="C40" s="194" t="s">
        <v>177</v>
      </c>
      <c r="D40" s="161"/>
      <c r="E40" s="162">
        <v>70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8"/>
      <c r="AA40" s="148"/>
      <c r="AB40" s="148"/>
      <c r="AC40" s="148"/>
      <c r="AD40" s="148"/>
      <c r="AE40" s="148"/>
      <c r="AF40" s="148"/>
      <c r="AG40" s="148" t="s">
        <v>136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3">
      <c r="A41" s="176">
        <v>14</v>
      </c>
      <c r="B41" s="177" t="s">
        <v>178</v>
      </c>
      <c r="C41" s="193" t="s">
        <v>179</v>
      </c>
      <c r="D41" s="178" t="s">
        <v>180</v>
      </c>
      <c r="E41" s="179">
        <v>2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81" t="s">
        <v>173</v>
      </c>
      <c r="S41" s="181" t="s">
        <v>127</v>
      </c>
      <c r="T41" s="182" t="s">
        <v>127</v>
      </c>
      <c r="U41" s="159">
        <v>0</v>
      </c>
      <c r="V41" s="159">
        <f>ROUND(E41*U41,2)</f>
        <v>0</v>
      </c>
      <c r="W41" s="159"/>
      <c r="X41" s="159" t="s">
        <v>128</v>
      </c>
      <c r="Y41" s="159" t="s">
        <v>129</v>
      </c>
      <c r="Z41" s="148"/>
      <c r="AA41" s="148"/>
      <c r="AB41" s="148"/>
      <c r="AC41" s="148"/>
      <c r="AD41" s="148"/>
      <c r="AE41" s="148"/>
      <c r="AF41" s="148"/>
      <c r="AG41" s="148" t="s">
        <v>130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3">
      <c r="A42" s="155"/>
      <c r="B42" s="156"/>
      <c r="C42" s="266" t="s">
        <v>181</v>
      </c>
      <c r="D42" s="267"/>
      <c r="E42" s="267"/>
      <c r="F42" s="267"/>
      <c r="G42" s="267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8"/>
      <c r="AA42" s="148"/>
      <c r="AB42" s="148"/>
      <c r="AC42" s="148"/>
      <c r="AD42" s="148"/>
      <c r="AE42" s="148"/>
      <c r="AF42" s="148"/>
      <c r="AG42" s="148" t="s">
        <v>132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3">
      <c r="A43" s="155"/>
      <c r="B43" s="156"/>
      <c r="C43" s="194" t="s">
        <v>182</v>
      </c>
      <c r="D43" s="161"/>
      <c r="E43" s="162">
        <v>2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136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6" outlineLevel="1" x14ac:dyDescent="0.3">
      <c r="A44" s="184">
        <v>15</v>
      </c>
      <c r="B44" s="185" t="s">
        <v>183</v>
      </c>
      <c r="C44" s="195" t="s">
        <v>184</v>
      </c>
      <c r="D44" s="186" t="s">
        <v>172</v>
      </c>
      <c r="E44" s="187">
        <v>2</v>
      </c>
      <c r="F44" s="188"/>
      <c r="G44" s="189">
        <f>ROUND(E44*F44,2)</f>
        <v>0</v>
      </c>
      <c r="H44" s="188"/>
      <c r="I44" s="189">
        <f>ROUND(E44*H44,2)</f>
        <v>0</v>
      </c>
      <c r="J44" s="188"/>
      <c r="K44" s="189">
        <f>ROUND(E44*J44,2)</f>
        <v>0</v>
      </c>
      <c r="L44" s="189">
        <v>21</v>
      </c>
      <c r="M44" s="189">
        <f>G44*(1+L44/100)</f>
        <v>0</v>
      </c>
      <c r="N44" s="187">
        <v>0</v>
      </c>
      <c r="O44" s="187">
        <f>ROUND(E44*N44,2)</f>
        <v>0</v>
      </c>
      <c r="P44" s="187">
        <v>0</v>
      </c>
      <c r="Q44" s="187">
        <f>ROUND(E44*P44,2)</f>
        <v>0</v>
      </c>
      <c r="R44" s="189" t="s">
        <v>173</v>
      </c>
      <c r="S44" s="189" t="s">
        <v>127</v>
      </c>
      <c r="T44" s="190" t="s">
        <v>127</v>
      </c>
      <c r="U44" s="159">
        <v>3.69</v>
      </c>
      <c r="V44" s="159">
        <f>ROUND(E44*U44,2)</f>
        <v>7.38</v>
      </c>
      <c r="W44" s="159"/>
      <c r="X44" s="159" t="s">
        <v>128</v>
      </c>
      <c r="Y44" s="159" t="s">
        <v>129</v>
      </c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3">
      <c r="A45" s="169" t="s">
        <v>121</v>
      </c>
      <c r="B45" s="170" t="s">
        <v>78</v>
      </c>
      <c r="C45" s="192" t="s">
        <v>79</v>
      </c>
      <c r="D45" s="171"/>
      <c r="E45" s="172"/>
      <c r="F45" s="173"/>
      <c r="G45" s="173">
        <f>SUMIF(AG46:AG63,"&lt;&gt;NOR",G46:G63)</f>
        <v>0</v>
      </c>
      <c r="H45" s="173"/>
      <c r="I45" s="173">
        <f>SUM(I46:I63)</f>
        <v>0</v>
      </c>
      <c r="J45" s="173"/>
      <c r="K45" s="173">
        <f>SUM(K46:K63)</f>
        <v>0</v>
      </c>
      <c r="L45" s="173"/>
      <c r="M45" s="173">
        <f>SUM(M46:M63)</f>
        <v>0</v>
      </c>
      <c r="N45" s="172"/>
      <c r="O45" s="172">
        <f>SUM(O46:O63)</f>
        <v>0.02</v>
      </c>
      <c r="P45" s="172"/>
      <c r="Q45" s="172">
        <f>SUM(Q46:Q63)</f>
        <v>0.51</v>
      </c>
      <c r="R45" s="173"/>
      <c r="S45" s="173"/>
      <c r="T45" s="174"/>
      <c r="U45" s="168"/>
      <c r="V45" s="168">
        <f>SUM(V46:V63)</f>
        <v>10.74</v>
      </c>
      <c r="W45" s="168"/>
      <c r="X45" s="168"/>
      <c r="Y45" s="168"/>
      <c r="AG45" t="s">
        <v>122</v>
      </c>
    </row>
    <row r="46" spans="1:60" outlineLevel="1" x14ac:dyDescent="0.3">
      <c r="A46" s="176">
        <v>16</v>
      </c>
      <c r="B46" s="177" t="s">
        <v>185</v>
      </c>
      <c r="C46" s="193" t="s">
        <v>186</v>
      </c>
      <c r="D46" s="178" t="s">
        <v>162</v>
      </c>
      <c r="E46" s="179">
        <v>12</v>
      </c>
      <c r="F46" s="180"/>
      <c r="G46" s="181">
        <f>ROUND(E46*F46,2)</f>
        <v>0</v>
      </c>
      <c r="H46" s="180"/>
      <c r="I46" s="181">
        <f>ROUND(E46*H46,2)</f>
        <v>0</v>
      </c>
      <c r="J46" s="180"/>
      <c r="K46" s="181">
        <f>ROUND(E46*J46,2)</f>
        <v>0</v>
      </c>
      <c r="L46" s="181">
        <v>21</v>
      </c>
      <c r="M46" s="181">
        <f>G46*(1+L46/100)</f>
        <v>0</v>
      </c>
      <c r="N46" s="179">
        <v>4.8999999999999998E-4</v>
      </c>
      <c r="O46" s="179">
        <f>ROUND(E46*N46,2)</f>
        <v>0.01</v>
      </c>
      <c r="P46" s="179">
        <v>8.9999999999999993E-3</v>
      </c>
      <c r="Q46" s="179">
        <f>ROUND(E46*P46,2)</f>
        <v>0.11</v>
      </c>
      <c r="R46" s="181" t="s">
        <v>158</v>
      </c>
      <c r="S46" s="181" t="s">
        <v>127</v>
      </c>
      <c r="T46" s="182" t="s">
        <v>127</v>
      </c>
      <c r="U46" s="159">
        <v>0.25</v>
      </c>
      <c r="V46" s="159">
        <f>ROUND(E46*U46,2)</f>
        <v>3</v>
      </c>
      <c r="W46" s="159"/>
      <c r="X46" s="159" t="s">
        <v>128</v>
      </c>
      <c r="Y46" s="159" t="s">
        <v>129</v>
      </c>
      <c r="Z46" s="148"/>
      <c r="AA46" s="148"/>
      <c r="AB46" s="148"/>
      <c r="AC46" s="148"/>
      <c r="AD46" s="148"/>
      <c r="AE46" s="148"/>
      <c r="AF46" s="148"/>
      <c r="AG46" s="148" t="s">
        <v>130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3">
      <c r="A47" s="155"/>
      <c r="B47" s="156"/>
      <c r="C47" s="262" t="s">
        <v>187</v>
      </c>
      <c r="D47" s="263"/>
      <c r="E47" s="263"/>
      <c r="F47" s="263"/>
      <c r="G47" s="263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8"/>
      <c r="AA47" s="148"/>
      <c r="AB47" s="148"/>
      <c r="AC47" s="148"/>
      <c r="AD47" s="148"/>
      <c r="AE47" s="148"/>
      <c r="AF47" s="148"/>
      <c r="AG47" s="148" t="s">
        <v>150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3">
      <c r="A48" s="155"/>
      <c r="B48" s="156"/>
      <c r="C48" s="194" t="s">
        <v>188</v>
      </c>
      <c r="D48" s="161"/>
      <c r="E48" s="162">
        <v>3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136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3">
      <c r="A49" s="155"/>
      <c r="B49" s="156"/>
      <c r="C49" s="194" t="s">
        <v>189</v>
      </c>
      <c r="D49" s="161"/>
      <c r="E49" s="162">
        <v>9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136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3">
      <c r="A50" s="176">
        <v>17</v>
      </c>
      <c r="B50" s="177" t="s">
        <v>190</v>
      </c>
      <c r="C50" s="193" t="s">
        <v>191</v>
      </c>
      <c r="D50" s="178" t="s">
        <v>162</v>
      </c>
      <c r="E50" s="179">
        <v>22</v>
      </c>
      <c r="F50" s="180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79">
        <v>4.8999999999999998E-4</v>
      </c>
      <c r="O50" s="179">
        <f>ROUND(E50*N50,2)</f>
        <v>0.01</v>
      </c>
      <c r="P50" s="179">
        <v>1.7999999999999999E-2</v>
      </c>
      <c r="Q50" s="179">
        <f>ROUND(E50*P50,2)</f>
        <v>0.4</v>
      </c>
      <c r="R50" s="181" t="s">
        <v>158</v>
      </c>
      <c r="S50" s="181" t="s">
        <v>127</v>
      </c>
      <c r="T50" s="182" t="s">
        <v>127</v>
      </c>
      <c r="U50" s="159">
        <v>0.34</v>
      </c>
      <c r="V50" s="159">
        <f>ROUND(E50*U50,2)</f>
        <v>7.48</v>
      </c>
      <c r="W50" s="159"/>
      <c r="X50" s="159" t="s">
        <v>128</v>
      </c>
      <c r="Y50" s="159" t="s">
        <v>129</v>
      </c>
      <c r="Z50" s="148"/>
      <c r="AA50" s="148"/>
      <c r="AB50" s="148"/>
      <c r="AC50" s="148"/>
      <c r="AD50" s="148"/>
      <c r="AE50" s="148"/>
      <c r="AF50" s="148"/>
      <c r="AG50" s="148" t="s">
        <v>130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3">
      <c r="A51" s="155"/>
      <c r="B51" s="156"/>
      <c r="C51" s="262" t="s">
        <v>187</v>
      </c>
      <c r="D51" s="263"/>
      <c r="E51" s="263"/>
      <c r="F51" s="263"/>
      <c r="G51" s="263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150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3">
      <c r="A52" s="155"/>
      <c r="B52" s="156"/>
      <c r="C52" s="194" t="s">
        <v>192</v>
      </c>
      <c r="D52" s="161"/>
      <c r="E52" s="162">
        <v>8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8"/>
      <c r="AA52" s="148"/>
      <c r="AB52" s="148"/>
      <c r="AC52" s="148"/>
      <c r="AD52" s="148"/>
      <c r="AE52" s="148"/>
      <c r="AF52" s="148"/>
      <c r="AG52" s="148" t="s">
        <v>136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3" x14ac:dyDescent="0.3">
      <c r="A53" s="155"/>
      <c r="B53" s="156"/>
      <c r="C53" s="194" t="s">
        <v>193</v>
      </c>
      <c r="D53" s="161"/>
      <c r="E53" s="162">
        <v>14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8"/>
      <c r="AA53" s="148"/>
      <c r="AB53" s="148"/>
      <c r="AC53" s="148"/>
      <c r="AD53" s="148"/>
      <c r="AE53" s="148"/>
      <c r="AF53" s="148"/>
      <c r="AG53" s="148" t="s">
        <v>136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3">
      <c r="A54" s="176">
        <v>18</v>
      </c>
      <c r="B54" s="177" t="s">
        <v>194</v>
      </c>
      <c r="C54" s="193" t="s">
        <v>195</v>
      </c>
      <c r="D54" s="178" t="s">
        <v>157</v>
      </c>
      <c r="E54" s="179">
        <v>9.5760000000000005</v>
      </c>
      <c r="F54" s="180"/>
      <c r="G54" s="181">
        <f>ROUND(E54*F54,2)</f>
        <v>0</v>
      </c>
      <c r="H54" s="180"/>
      <c r="I54" s="181">
        <f>ROUND(E54*H54,2)</f>
        <v>0</v>
      </c>
      <c r="J54" s="180"/>
      <c r="K54" s="181">
        <f>ROUND(E54*J54,2)</f>
        <v>0</v>
      </c>
      <c r="L54" s="181">
        <v>21</v>
      </c>
      <c r="M54" s="181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81" t="s">
        <v>158</v>
      </c>
      <c r="S54" s="181" t="s">
        <v>127</v>
      </c>
      <c r="T54" s="182" t="s">
        <v>127</v>
      </c>
      <c r="U54" s="159">
        <v>0</v>
      </c>
      <c r="V54" s="159">
        <f>ROUND(E54*U54,2)</f>
        <v>0</v>
      </c>
      <c r="W54" s="159"/>
      <c r="X54" s="159" t="s">
        <v>128</v>
      </c>
      <c r="Y54" s="159" t="s">
        <v>129</v>
      </c>
      <c r="Z54" s="148"/>
      <c r="AA54" s="148"/>
      <c r="AB54" s="148"/>
      <c r="AC54" s="148"/>
      <c r="AD54" s="148"/>
      <c r="AE54" s="148"/>
      <c r="AF54" s="148"/>
      <c r="AG54" s="148" t="s">
        <v>130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3">
      <c r="A55" s="155"/>
      <c r="B55" s="156"/>
      <c r="C55" s="194" t="s">
        <v>196</v>
      </c>
      <c r="D55" s="161"/>
      <c r="E55" s="162">
        <v>9.5760000000000005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8"/>
      <c r="AA55" s="148"/>
      <c r="AB55" s="148"/>
      <c r="AC55" s="148"/>
      <c r="AD55" s="148"/>
      <c r="AE55" s="148"/>
      <c r="AF55" s="148"/>
      <c r="AG55" s="148" t="s">
        <v>136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3">
      <c r="A56" s="184">
        <v>19</v>
      </c>
      <c r="B56" s="185" t="s">
        <v>197</v>
      </c>
      <c r="C56" s="195" t="s">
        <v>198</v>
      </c>
      <c r="D56" s="186" t="s">
        <v>199</v>
      </c>
      <c r="E56" s="187">
        <v>1</v>
      </c>
      <c r="F56" s="188"/>
      <c r="G56" s="189">
        <f>ROUND(E56*F56,2)</f>
        <v>0</v>
      </c>
      <c r="H56" s="188"/>
      <c r="I56" s="189">
        <f>ROUND(E56*H56,2)</f>
        <v>0</v>
      </c>
      <c r="J56" s="188"/>
      <c r="K56" s="189">
        <f>ROUND(E56*J56,2)</f>
        <v>0</v>
      </c>
      <c r="L56" s="189">
        <v>21</v>
      </c>
      <c r="M56" s="189">
        <f>G56*(1+L56/100)</f>
        <v>0</v>
      </c>
      <c r="N56" s="187">
        <v>0</v>
      </c>
      <c r="O56" s="187">
        <f>ROUND(E56*N56,2)</f>
        <v>0</v>
      </c>
      <c r="P56" s="187">
        <v>0</v>
      </c>
      <c r="Q56" s="187">
        <f>ROUND(E56*P56,2)</f>
        <v>0</v>
      </c>
      <c r="R56" s="189"/>
      <c r="S56" s="189" t="s">
        <v>200</v>
      </c>
      <c r="T56" s="190" t="s">
        <v>201</v>
      </c>
      <c r="U56" s="159">
        <v>0</v>
      </c>
      <c r="V56" s="159">
        <f>ROUND(E56*U56,2)</f>
        <v>0</v>
      </c>
      <c r="W56" s="159"/>
      <c r="X56" s="159" t="s">
        <v>128</v>
      </c>
      <c r="Y56" s="159" t="s">
        <v>129</v>
      </c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0.6" outlineLevel="1" x14ac:dyDescent="0.3">
      <c r="A57" s="176">
        <v>20</v>
      </c>
      <c r="B57" s="177" t="s">
        <v>202</v>
      </c>
      <c r="C57" s="193" t="s">
        <v>203</v>
      </c>
      <c r="D57" s="178" t="s">
        <v>172</v>
      </c>
      <c r="E57" s="179">
        <v>20</v>
      </c>
      <c r="F57" s="180"/>
      <c r="G57" s="181">
        <f>ROUND(E57*F57,2)</f>
        <v>0</v>
      </c>
      <c r="H57" s="180"/>
      <c r="I57" s="181">
        <f>ROUND(E57*H57,2)</f>
        <v>0</v>
      </c>
      <c r="J57" s="180"/>
      <c r="K57" s="181">
        <f>ROUND(E57*J57,2)</f>
        <v>0</v>
      </c>
      <c r="L57" s="181">
        <v>21</v>
      </c>
      <c r="M57" s="181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81"/>
      <c r="S57" s="181" t="s">
        <v>200</v>
      </c>
      <c r="T57" s="182" t="s">
        <v>201</v>
      </c>
      <c r="U57" s="159">
        <v>0</v>
      </c>
      <c r="V57" s="159">
        <f>ROUND(E57*U57,2)</f>
        <v>0</v>
      </c>
      <c r="W57" s="159"/>
      <c r="X57" s="159" t="s">
        <v>128</v>
      </c>
      <c r="Y57" s="159" t="s">
        <v>129</v>
      </c>
      <c r="Z57" s="148"/>
      <c r="AA57" s="148"/>
      <c r="AB57" s="148"/>
      <c r="AC57" s="148"/>
      <c r="AD57" s="148"/>
      <c r="AE57" s="148"/>
      <c r="AF57" s="148"/>
      <c r="AG57" s="148" t="s">
        <v>130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3">
      <c r="A58" s="155"/>
      <c r="B58" s="156"/>
      <c r="C58" s="262" t="s">
        <v>204</v>
      </c>
      <c r="D58" s="263"/>
      <c r="E58" s="263"/>
      <c r="F58" s="263"/>
      <c r="G58" s="263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150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3">
      <c r="A59" s="176">
        <v>21</v>
      </c>
      <c r="B59" s="177" t="s">
        <v>205</v>
      </c>
      <c r="C59" s="193" t="s">
        <v>206</v>
      </c>
      <c r="D59" s="178" t="s">
        <v>157</v>
      </c>
      <c r="E59" s="179">
        <v>0.504</v>
      </c>
      <c r="F59" s="180"/>
      <c r="G59" s="181">
        <f>ROUND(E59*F59,2)</f>
        <v>0</v>
      </c>
      <c r="H59" s="180"/>
      <c r="I59" s="181">
        <f>ROUND(E59*H59,2)</f>
        <v>0</v>
      </c>
      <c r="J59" s="180"/>
      <c r="K59" s="181">
        <f>ROUND(E59*J59,2)</f>
        <v>0</v>
      </c>
      <c r="L59" s="181">
        <v>21</v>
      </c>
      <c r="M59" s="181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81" t="s">
        <v>158</v>
      </c>
      <c r="S59" s="181" t="s">
        <v>127</v>
      </c>
      <c r="T59" s="182" t="s">
        <v>127</v>
      </c>
      <c r="U59" s="159">
        <v>0.49</v>
      </c>
      <c r="V59" s="159">
        <f>ROUND(E59*U59,2)</f>
        <v>0.25</v>
      </c>
      <c r="W59" s="159"/>
      <c r="X59" s="159" t="s">
        <v>207</v>
      </c>
      <c r="Y59" s="159" t="s">
        <v>129</v>
      </c>
      <c r="Z59" s="148"/>
      <c r="AA59" s="148"/>
      <c r="AB59" s="148"/>
      <c r="AC59" s="148"/>
      <c r="AD59" s="148"/>
      <c r="AE59" s="148"/>
      <c r="AF59" s="148"/>
      <c r="AG59" s="148" t="s">
        <v>208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3">
      <c r="A60" s="155"/>
      <c r="B60" s="156"/>
      <c r="C60" s="262" t="s">
        <v>209</v>
      </c>
      <c r="D60" s="263"/>
      <c r="E60" s="263"/>
      <c r="F60" s="263"/>
      <c r="G60" s="263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150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3">
      <c r="A61" s="184">
        <v>22</v>
      </c>
      <c r="B61" s="185" t="s">
        <v>210</v>
      </c>
      <c r="C61" s="195" t="s">
        <v>211</v>
      </c>
      <c r="D61" s="186" t="s">
        <v>157</v>
      </c>
      <c r="E61" s="187">
        <v>0.504</v>
      </c>
      <c r="F61" s="188"/>
      <c r="G61" s="189">
        <f>ROUND(E61*F61,2)</f>
        <v>0</v>
      </c>
      <c r="H61" s="188"/>
      <c r="I61" s="189">
        <f>ROUND(E61*H61,2)</f>
        <v>0</v>
      </c>
      <c r="J61" s="188"/>
      <c r="K61" s="189">
        <f>ROUND(E61*J61,2)</f>
        <v>0</v>
      </c>
      <c r="L61" s="189">
        <v>21</v>
      </c>
      <c r="M61" s="189">
        <f>G61*(1+L61/100)</f>
        <v>0</v>
      </c>
      <c r="N61" s="187">
        <v>0</v>
      </c>
      <c r="O61" s="187">
        <f>ROUND(E61*N61,2)</f>
        <v>0</v>
      </c>
      <c r="P61" s="187">
        <v>0</v>
      </c>
      <c r="Q61" s="187">
        <f>ROUND(E61*P61,2)</f>
        <v>0</v>
      </c>
      <c r="R61" s="189" t="s">
        <v>158</v>
      </c>
      <c r="S61" s="189" t="s">
        <v>127</v>
      </c>
      <c r="T61" s="190" t="s">
        <v>212</v>
      </c>
      <c r="U61" s="159">
        <v>0</v>
      </c>
      <c r="V61" s="159">
        <f>ROUND(E61*U61,2)</f>
        <v>0</v>
      </c>
      <c r="W61" s="159"/>
      <c r="X61" s="159" t="s">
        <v>207</v>
      </c>
      <c r="Y61" s="159" t="s">
        <v>129</v>
      </c>
      <c r="Z61" s="148"/>
      <c r="AA61" s="148"/>
      <c r="AB61" s="148"/>
      <c r="AC61" s="148"/>
      <c r="AD61" s="148"/>
      <c r="AE61" s="148"/>
      <c r="AF61" s="148"/>
      <c r="AG61" s="148" t="s">
        <v>208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3">
      <c r="A62" s="176">
        <v>23</v>
      </c>
      <c r="B62" s="177" t="s">
        <v>213</v>
      </c>
      <c r="C62" s="193" t="s">
        <v>214</v>
      </c>
      <c r="D62" s="178" t="s">
        <v>157</v>
      </c>
      <c r="E62" s="179">
        <v>0.504</v>
      </c>
      <c r="F62" s="180"/>
      <c r="G62" s="181">
        <f>ROUND(E62*F62,2)</f>
        <v>0</v>
      </c>
      <c r="H62" s="180"/>
      <c r="I62" s="181">
        <f>ROUND(E62*H62,2)</f>
        <v>0</v>
      </c>
      <c r="J62" s="180"/>
      <c r="K62" s="181">
        <f>ROUND(E62*J62,2)</f>
        <v>0</v>
      </c>
      <c r="L62" s="181">
        <v>21</v>
      </c>
      <c r="M62" s="181">
        <f>G62*(1+L62/100)</f>
        <v>0</v>
      </c>
      <c r="N62" s="179">
        <v>0</v>
      </c>
      <c r="O62" s="179">
        <f>ROUND(E62*N62,2)</f>
        <v>0</v>
      </c>
      <c r="P62" s="179">
        <v>0</v>
      </c>
      <c r="Q62" s="179">
        <f>ROUND(E62*P62,2)</f>
        <v>0</v>
      </c>
      <c r="R62" s="181" t="s">
        <v>215</v>
      </c>
      <c r="S62" s="181" t="s">
        <v>127</v>
      </c>
      <c r="T62" s="182" t="s">
        <v>127</v>
      </c>
      <c r="U62" s="159">
        <v>0.01</v>
      </c>
      <c r="V62" s="159">
        <f>ROUND(E62*U62,2)</f>
        <v>0.01</v>
      </c>
      <c r="W62" s="159"/>
      <c r="X62" s="159" t="s">
        <v>207</v>
      </c>
      <c r="Y62" s="159" t="s">
        <v>129</v>
      </c>
      <c r="Z62" s="148"/>
      <c r="AA62" s="148"/>
      <c r="AB62" s="148"/>
      <c r="AC62" s="148"/>
      <c r="AD62" s="148"/>
      <c r="AE62" s="148"/>
      <c r="AF62" s="148"/>
      <c r="AG62" s="148" t="s">
        <v>208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3">
      <c r="A63" s="155"/>
      <c r="B63" s="156"/>
      <c r="C63" s="266" t="s">
        <v>216</v>
      </c>
      <c r="D63" s="267"/>
      <c r="E63" s="267"/>
      <c r="F63" s="267"/>
      <c r="G63" s="267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132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3">
      <c r="A64" s="169" t="s">
        <v>121</v>
      </c>
      <c r="B64" s="170" t="s">
        <v>80</v>
      </c>
      <c r="C64" s="192" t="s">
        <v>81</v>
      </c>
      <c r="D64" s="171"/>
      <c r="E64" s="172"/>
      <c r="F64" s="173"/>
      <c r="G64" s="173">
        <f>SUMIF(AG65:AG80,"&lt;&gt;NOR",G65:G80)</f>
        <v>0</v>
      </c>
      <c r="H64" s="173"/>
      <c r="I64" s="173">
        <f>SUM(I65:I80)</f>
        <v>0</v>
      </c>
      <c r="J64" s="173"/>
      <c r="K64" s="173">
        <f>SUM(K65:K80)</f>
        <v>0</v>
      </c>
      <c r="L64" s="173"/>
      <c r="M64" s="173">
        <f>SUM(M65:M80)</f>
        <v>0</v>
      </c>
      <c r="N64" s="172"/>
      <c r="O64" s="172">
        <f>SUM(O65:O80)</f>
        <v>0.01</v>
      </c>
      <c r="P64" s="172"/>
      <c r="Q64" s="172">
        <f>SUM(Q65:Q80)</f>
        <v>0</v>
      </c>
      <c r="R64" s="173"/>
      <c r="S64" s="173"/>
      <c r="T64" s="174"/>
      <c r="U64" s="168"/>
      <c r="V64" s="168">
        <f>SUM(V65:V80)</f>
        <v>2.67</v>
      </c>
      <c r="W64" s="168"/>
      <c r="X64" s="168"/>
      <c r="Y64" s="168"/>
      <c r="AG64" t="s">
        <v>122</v>
      </c>
    </row>
    <row r="65" spans="1:60" ht="20.6" outlineLevel="1" x14ac:dyDescent="0.3">
      <c r="A65" s="184">
        <v>24</v>
      </c>
      <c r="B65" s="185" t="s">
        <v>217</v>
      </c>
      <c r="C65" s="195" t="s">
        <v>218</v>
      </c>
      <c r="D65" s="186" t="s">
        <v>219</v>
      </c>
      <c r="E65" s="187">
        <v>10</v>
      </c>
      <c r="F65" s="188"/>
      <c r="G65" s="189">
        <f t="shared" ref="G65:G74" si="0">ROUND(E65*F65,2)</f>
        <v>0</v>
      </c>
      <c r="H65" s="188"/>
      <c r="I65" s="189">
        <f t="shared" ref="I65:I74" si="1">ROUND(E65*H65,2)</f>
        <v>0</v>
      </c>
      <c r="J65" s="188"/>
      <c r="K65" s="189">
        <f t="shared" ref="K65:K74" si="2">ROUND(E65*J65,2)</f>
        <v>0</v>
      </c>
      <c r="L65" s="189">
        <v>21</v>
      </c>
      <c r="M65" s="189">
        <f t="shared" ref="M65:M74" si="3">G65*(1+L65/100)</f>
        <v>0</v>
      </c>
      <c r="N65" s="187">
        <v>0</v>
      </c>
      <c r="O65" s="187">
        <f t="shared" ref="O65:O74" si="4">ROUND(E65*N65,2)</f>
        <v>0</v>
      </c>
      <c r="P65" s="187">
        <v>0</v>
      </c>
      <c r="Q65" s="187">
        <f t="shared" ref="Q65:Q74" si="5">ROUND(E65*P65,2)</f>
        <v>0</v>
      </c>
      <c r="R65" s="189"/>
      <c r="S65" s="189" t="s">
        <v>200</v>
      </c>
      <c r="T65" s="190" t="s">
        <v>201</v>
      </c>
      <c r="U65" s="159">
        <v>0</v>
      </c>
      <c r="V65" s="159">
        <f t="shared" ref="V65:V74" si="6">ROUND(E65*U65,2)</f>
        <v>0</v>
      </c>
      <c r="W65" s="159"/>
      <c r="X65" s="159" t="s">
        <v>128</v>
      </c>
      <c r="Y65" s="159" t="s">
        <v>129</v>
      </c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0.6" outlineLevel="1" x14ac:dyDescent="0.3">
      <c r="A66" s="184">
        <v>25</v>
      </c>
      <c r="B66" s="185" t="s">
        <v>220</v>
      </c>
      <c r="C66" s="195" t="s">
        <v>502</v>
      </c>
      <c r="D66" s="186" t="s">
        <v>219</v>
      </c>
      <c r="E66" s="187">
        <v>10</v>
      </c>
      <c r="F66" s="188"/>
      <c r="G66" s="189">
        <f t="shared" si="0"/>
        <v>0</v>
      </c>
      <c r="H66" s="188"/>
      <c r="I66" s="189">
        <f t="shared" si="1"/>
        <v>0</v>
      </c>
      <c r="J66" s="188"/>
      <c r="K66" s="189">
        <f t="shared" si="2"/>
        <v>0</v>
      </c>
      <c r="L66" s="189">
        <v>21</v>
      </c>
      <c r="M66" s="189">
        <f t="shared" si="3"/>
        <v>0</v>
      </c>
      <c r="N66" s="187">
        <v>0</v>
      </c>
      <c r="O66" s="187">
        <f t="shared" si="4"/>
        <v>0</v>
      </c>
      <c r="P66" s="187">
        <v>0</v>
      </c>
      <c r="Q66" s="187">
        <f t="shared" si="5"/>
        <v>0</v>
      </c>
      <c r="R66" s="189"/>
      <c r="S66" s="189" t="s">
        <v>200</v>
      </c>
      <c r="T66" s="190" t="s">
        <v>201</v>
      </c>
      <c r="U66" s="159">
        <v>0</v>
      </c>
      <c r="V66" s="159">
        <f t="shared" si="6"/>
        <v>0</v>
      </c>
      <c r="W66" s="159"/>
      <c r="X66" s="159" t="s">
        <v>128</v>
      </c>
      <c r="Y66" s="159" t="s">
        <v>129</v>
      </c>
      <c r="Z66" s="148"/>
      <c r="AA66" s="148"/>
      <c r="AB66" s="148"/>
      <c r="AC66" s="148"/>
      <c r="AD66" s="148"/>
      <c r="AE66" s="148"/>
      <c r="AF66" s="148"/>
      <c r="AG66" s="148" t="s">
        <v>130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0.6" outlineLevel="1" x14ac:dyDescent="0.3">
      <c r="A67" s="184">
        <v>26</v>
      </c>
      <c r="B67" s="185" t="s">
        <v>221</v>
      </c>
      <c r="C67" s="195" t="s">
        <v>222</v>
      </c>
      <c r="D67" s="186" t="s">
        <v>219</v>
      </c>
      <c r="E67" s="187">
        <v>5</v>
      </c>
      <c r="F67" s="188"/>
      <c r="G67" s="189">
        <f t="shared" si="0"/>
        <v>0</v>
      </c>
      <c r="H67" s="188"/>
      <c r="I67" s="189">
        <f t="shared" si="1"/>
        <v>0</v>
      </c>
      <c r="J67" s="188"/>
      <c r="K67" s="189">
        <f t="shared" si="2"/>
        <v>0</v>
      </c>
      <c r="L67" s="189">
        <v>21</v>
      </c>
      <c r="M67" s="189">
        <f t="shared" si="3"/>
        <v>0</v>
      </c>
      <c r="N67" s="187">
        <v>0</v>
      </c>
      <c r="O67" s="187">
        <f t="shared" si="4"/>
        <v>0</v>
      </c>
      <c r="P67" s="187">
        <v>0</v>
      </c>
      <c r="Q67" s="187">
        <f t="shared" si="5"/>
        <v>0</v>
      </c>
      <c r="R67" s="189"/>
      <c r="S67" s="189" t="s">
        <v>200</v>
      </c>
      <c r="T67" s="190" t="s">
        <v>201</v>
      </c>
      <c r="U67" s="159">
        <v>0</v>
      </c>
      <c r="V67" s="159">
        <f t="shared" si="6"/>
        <v>0</v>
      </c>
      <c r="W67" s="159"/>
      <c r="X67" s="159" t="s">
        <v>128</v>
      </c>
      <c r="Y67" s="159" t="s">
        <v>129</v>
      </c>
      <c r="Z67" s="148"/>
      <c r="AA67" s="148"/>
      <c r="AB67" s="148"/>
      <c r="AC67" s="148"/>
      <c r="AD67" s="148"/>
      <c r="AE67" s="148"/>
      <c r="AF67" s="148"/>
      <c r="AG67" s="148" t="s">
        <v>130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0.6" outlineLevel="1" x14ac:dyDescent="0.3">
      <c r="A68" s="184">
        <v>27</v>
      </c>
      <c r="B68" s="185" t="s">
        <v>223</v>
      </c>
      <c r="C68" s="195" t="s">
        <v>224</v>
      </c>
      <c r="D68" s="186" t="s">
        <v>219</v>
      </c>
      <c r="E68" s="187">
        <v>10</v>
      </c>
      <c r="F68" s="188"/>
      <c r="G68" s="189">
        <f t="shared" si="0"/>
        <v>0</v>
      </c>
      <c r="H68" s="188"/>
      <c r="I68" s="189">
        <f t="shared" si="1"/>
        <v>0</v>
      </c>
      <c r="J68" s="188"/>
      <c r="K68" s="189">
        <f t="shared" si="2"/>
        <v>0</v>
      </c>
      <c r="L68" s="189">
        <v>21</v>
      </c>
      <c r="M68" s="189">
        <f t="shared" si="3"/>
        <v>0</v>
      </c>
      <c r="N68" s="187">
        <v>0</v>
      </c>
      <c r="O68" s="187">
        <f t="shared" si="4"/>
        <v>0</v>
      </c>
      <c r="P68" s="187">
        <v>0</v>
      </c>
      <c r="Q68" s="187">
        <f t="shared" si="5"/>
        <v>0</v>
      </c>
      <c r="R68" s="189"/>
      <c r="S68" s="189" t="s">
        <v>200</v>
      </c>
      <c r="T68" s="190" t="s">
        <v>201</v>
      </c>
      <c r="U68" s="159">
        <v>0</v>
      </c>
      <c r="V68" s="159">
        <f t="shared" si="6"/>
        <v>0</v>
      </c>
      <c r="W68" s="159"/>
      <c r="X68" s="159" t="s">
        <v>128</v>
      </c>
      <c r="Y68" s="159" t="s">
        <v>129</v>
      </c>
      <c r="Z68" s="148"/>
      <c r="AA68" s="148"/>
      <c r="AB68" s="148"/>
      <c r="AC68" s="148"/>
      <c r="AD68" s="148"/>
      <c r="AE68" s="148"/>
      <c r="AF68" s="148"/>
      <c r="AG68" s="148" t="s">
        <v>130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3">
      <c r="A69" s="184">
        <v>28</v>
      </c>
      <c r="B69" s="185" t="s">
        <v>225</v>
      </c>
      <c r="C69" s="195" t="s">
        <v>226</v>
      </c>
      <c r="D69" s="186" t="s">
        <v>219</v>
      </c>
      <c r="E69" s="187">
        <v>10</v>
      </c>
      <c r="F69" s="188"/>
      <c r="G69" s="189">
        <f t="shared" si="0"/>
        <v>0</v>
      </c>
      <c r="H69" s="188"/>
      <c r="I69" s="189">
        <f t="shared" si="1"/>
        <v>0</v>
      </c>
      <c r="J69" s="188"/>
      <c r="K69" s="189">
        <f t="shared" si="2"/>
        <v>0</v>
      </c>
      <c r="L69" s="189">
        <v>21</v>
      </c>
      <c r="M69" s="189">
        <f t="shared" si="3"/>
        <v>0</v>
      </c>
      <c r="N69" s="187">
        <v>0</v>
      </c>
      <c r="O69" s="187">
        <f t="shared" si="4"/>
        <v>0</v>
      </c>
      <c r="P69" s="187">
        <v>0</v>
      </c>
      <c r="Q69" s="187">
        <f t="shared" si="5"/>
        <v>0</v>
      </c>
      <c r="R69" s="189"/>
      <c r="S69" s="189" t="s">
        <v>200</v>
      </c>
      <c r="T69" s="190" t="s">
        <v>201</v>
      </c>
      <c r="U69" s="159">
        <v>0</v>
      </c>
      <c r="V69" s="159">
        <f t="shared" si="6"/>
        <v>0</v>
      </c>
      <c r="W69" s="159"/>
      <c r="X69" s="159" t="s">
        <v>128</v>
      </c>
      <c r="Y69" s="159" t="s">
        <v>129</v>
      </c>
      <c r="Z69" s="148"/>
      <c r="AA69" s="148"/>
      <c r="AB69" s="148"/>
      <c r="AC69" s="148"/>
      <c r="AD69" s="148"/>
      <c r="AE69" s="148"/>
      <c r="AF69" s="148"/>
      <c r="AG69" s="148" t="s">
        <v>130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0.6" outlineLevel="1" x14ac:dyDescent="0.3">
      <c r="A70" s="184">
        <v>29</v>
      </c>
      <c r="B70" s="185" t="s">
        <v>227</v>
      </c>
      <c r="C70" s="195" t="s">
        <v>228</v>
      </c>
      <c r="D70" s="186" t="s">
        <v>219</v>
      </c>
      <c r="E70" s="187">
        <v>30</v>
      </c>
      <c r="F70" s="188"/>
      <c r="G70" s="189">
        <f t="shared" si="0"/>
        <v>0</v>
      </c>
      <c r="H70" s="188"/>
      <c r="I70" s="189">
        <f t="shared" si="1"/>
        <v>0</v>
      </c>
      <c r="J70" s="188"/>
      <c r="K70" s="189">
        <f t="shared" si="2"/>
        <v>0</v>
      </c>
      <c r="L70" s="189">
        <v>21</v>
      </c>
      <c r="M70" s="189">
        <f t="shared" si="3"/>
        <v>0</v>
      </c>
      <c r="N70" s="187">
        <v>0</v>
      </c>
      <c r="O70" s="187">
        <f t="shared" si="4"/>
        <v>0</v>
      </c>
      <c r="P70" s="187">
        <v>0</v>
      </c>
      <c r="Q70" s="187">
        <f t="shared" si="5"/>
        <v>0</v>
      </c>
      <c r="R70" s="189"/>
      <c r="S70" s="189" t="s">
        <v>200</v>
      </c>
      <c r="T70" s="190" t="s">
        <v>201</v>
      </c>
      <c r="U70" s="159">
        <v>0</v>
      </c>
      <c r="V70" s="159">
        <f t="shared" si="6"/>
        <v>0</v>
      </c>
      <c r="W70" s="159"/>
      <c r="X70" s="159" t="s">
        <v>128</v>
      </c>
      <c r="Y70" s="159" t="s">
        <v>129</v>
      </c>
      <c r="Z70" s="148"/>
      <c r="AA70" s="148"/>
      <c r="AB70" s="148"/>
      <c r="AC70" s="148"/>
      <c r="AD70" s="148"/>
      <c r="AE70" s="148"/>
      <c r="AF70" s="148"/>
      <c r="AG70" s="148" t="s">
        <v>130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0.6" outlineLevel="1" x14ac:dyDescent="0.3">
      <c r="A71" s="184">
        <v>30</v>
      </c>
      <c r="B71" s="185" t="s">
        <v>229</v>
      </c>
      <c r="C71" s="195" t="s">
        <v>230</v>
      </c>
      <c r="D71" s="186" t="s">
        <v>219</v>
      </c>
      <c r="E71" s="187">
        <v>60</v>
      </c>
      <c r="F71" s="188"/>
      <c r="G71" s="189">
        <f t="shared" si="0"/>
        <v>0</v>
      </c>
      <c r="H71" s="188"/>
      <c r="I71" s="189">
        <f t="shared" si="1"/>
        <v>0</v>
      </c>
      <c r="J71" s="188"/>
      <c r="K71" s="189">
        <f t="shared" si="2"/>
        <v>0</v>
      </c>
      <c r="L71" s="189">
        <v>21</v>
      </c>
      <c r="M71" s="189">
        <f t="shared" si="3"/>
        <v>0</v>
      </c>
      <c r="N71" s="187">
        <v>0</v>
      </c>
      <c r="O71" s="187">
        <f t="shared" si="4"/>
        <v>0</v>
      </c>
      <c r="P71" s="187">
        <v>0</v>
      </c>
      <c r="Q71" s="187">
        <f t="shared" si="5"/>
        <v>0</v>
      </c>
      <c r="R71" s="189"/>
      <c r="S71" s="189" t="s">
        <v>200</v>
      </c>
      <c r="T71" s="190" t="s">
        <v>201</v>
      </c>
      <c r="U71" s="159">
        <v>0</v>
      </c>
      <c r="V71" s="159">
        <f t="shared" si="6"/>
        <v>0</v>
      </c>
      <c r="W71" s="159"/>
      <c r="X71" s="159" t="s">
        <v>128</v>
      </c>
      <c r="Y71" s="159" t="s">
        <v>129</v>
      </c>
      <c r="Z71" s="148"/>
      <c r="AA71" s="148"/>
      <c r="AB71" s="148"/>
      <c r="AC71" s="148"/>
      <c r="AD71" s="148"/>
      <c r="AE71" s="148"/>
      <c r="AF71" s="148"/>
      <c r="AG71" s="148" t="s">
        <v>130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0.6" outlineLevel="1" x14ac:dyDescent="0.3">
      <c r="A72" s="184">
        <v>31</v>
      </c>
      <c r="B72" s="185" t="s">
        <v>231</v>
      </c>
      <c r="C72" s="195" t="s">
        <v>232</v>
      </c>
      <c r="D72" s="186" t="s">
        <v>219</v>
      </c>
      <c r="E72" s="187">
        <v>60</v>
      </c>
      <c r="F72" s="188"/>
      <c r="G72" s="189">
        <f t="shared" si="0"/>
        <v>0</v>
      </c>
      <c r="H72" s="188"/>
      <c r="I72" s="189">
        <f t="shared" si="1"/>
        <v>0</v>
      </c>
      <c r="J72" s="188"/>
      <c r="K72" s="189">
        <f t="shared" si="2"/>
        <v>0</v>
      </c>
      <c r="L72" s="189">
        <v>21</v>
      </c>
      <c r="M72" s="189">
        <f t="shared" si="3"/>
        <v>0</v>
      </c>
      <c r="N72" s="187">
        <v>0</v>
      </c>
      <c r="O72" s="187">
        <f t="shared" si="4"/>
        <v>0</v>
      </c>
      <c r="P72" s="187">
        <v>0</v>
      </c>
      <c r="Q72" s="187">
        <f t="shared" si="5"/>
        <v>0</v>
      </c>
      <c r="R72" s="189"/>
      <c r="S72" s="189" t="s">
        <v>200</v>
      </c>
      <c r="T72" s="190" t="s">
        <v>201</v>
      </c>
      <c r="U72" s="159">
        <v>0</v>
      </c>
      <c r="V72" s="159">
        <f t="shared" si="6"/>
        <v>0</v>
      </c>
      <c r="W72" s="159"/>
      <c r="X72" s="159" t="s">
        <v>128</v>
      </c>
      <c r="Y72" s="159" t="s">
        <v>129</v>
      </c>
      <c r="Z72" s="148"/>
      <c r="AA72" s="148"/>
      <c r="AB72" s="148"/>
      <c r="AC72" s="148"/>
      <c r="AD72" s="148"/>
      <c r="AE72" s="148"/>
      <c r="AF72" s="148"/>
      <c r="AG72" s="148" t="s">
        <v>130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0.6" outlineLevel="1" x14ac:dyDescent="0.3">
      <c r="A73" s="184">
        <v>32</v>
      </c>
      <c r="B73" s="185" t="s">
        <v>233</v>
      </c>
      <c r="C73" s="195" t="s">
        <v>234</v>
      </c>
      <c r="D73" s="186" t="s">
        <v>219</v>
      </c>
      <c r="E73" s="187">
        <v>165</v>
      </c>
      <c r="F73" s="188"/>
      <c r="G73" s="189">
        <f t="shared" si="0"/>
        <v>0</v>
      </c>
      <c r="H73" s="188"/>
      <c r="I73" s="189">
        <f t="shared" si="1"/>
        <v>0</v>
      </c>
      <c r="J73" s="188"/>
      <c r="K73" s="189">
        <f t="shared" si="2"/>
        <v>0</v>
      </c>
      <c r="L73" s="189">
        <v>21</v>
      </c>
      <c r="M73" s="189">
        <f t="shared" si="3"/>
        <v>0</v>
      </c>
      <c r="N73" s="187">
        <v>0</v>
      </c>
      <c r="O73" s="187">
        <f t="shared" si="4"/>
        <v>0</v>
      </c>
      <c r="P73" s="187">
        <v>0</v>
      </c>
      <c r="Q73" s="187">
        <f t="shared" si="5"/>
        <v>0</v>
      </c>
      <c r="R73" s="189"/>
      <c r="S73" s="189" t="s">
        <v>200</v>
      </c>
      <c r="T73" s="190" t="s">
        <v>201</v>
      </c>
      <c r="U73" s="159">
        <v>0</v>
      </c>
      <c r="V73" s="159">
        <f t="shared" si="6"/>
        <v>0</v>
      </c>
      <c r="W73" s="159"/>
      <c r="X73" s="159" t="s">
        <v>128</v>
      </c>
      <c r="Y73" s="159" t="s">
        <v>129</v>
      </c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3">
      <c r="A74" s="176">
        <v>33</v>
      </c>
      <c r="B74" s="177" t="s">
        <v>235</v>
      </c>
      <c r="C74" s="193" t="s">
        <v>236</v>
      </c>
      <c r="D74" s="178" t="s">
        <v>167</v>
      </c>
      <c r="E74" s="179">
        <v>10</v>
      </c>
      <c r="F74" s="180"/>
      <c r="G74" s="181">
        <f t="shared" si="0"/>
        <v>0</v>
      </c>
      <c r="H74" s="180"/>
      <c r="I74" s="181">
        <f t="shared" si="1"/>
        <v>0</v>
      </c>
      <c r="J74" s="180"/>
      <c r="K74" s="181">
        <f t="shared" si="2"/>
        <v>0</v>
      </c>
      <c r="L74" s="181">
        <v>21</v>
      </c>
      <c r="M74" s="181">
        <f t="shared" si="3"/>
        <v>0</v>
      </c>
      <c r="N74" s="179">
        <v>5.1000000000000004E-4</v>
      </c>
      <c r="O74" s="179">
        <f t="shared" si="4"/>
        <v>0.01</v>
      </c>
      <c r="P74" s="179">
        <v>0</v>
      </c>
      <c r="Q74" s="179">
        <f t="shared" si="5"/>
        <v>0</v>
      </c>
      <c r="R74" s="181"/>
      <c r="S74" s="181" t="s">
        <v>200</v>
      </c>
      <c r="T74" s="182" t="s">
        <v>201</v>
      </c>
      <c r="U74" s="159">
        <v>0.26700000000000002</v>
      </c>
      <c r="V74" s="159">
        <f t="shared" si="6"/>
        <v>2.67</v>
      </c>
      <c r="W74" s="159"/>
      <c r="X74" s="159" t="s">
        <v>128</v>
      </c>
      <c r="Y74" s="159" t="s">
        <v>129</v>
      </c>
      <c r="Z74" s="148"/>
      <c r="AA74" s="148"/>
      <c r="AB74" s="148"/>
      <c r="AC74" s="148"/>
      <c r="AD74" s="148"/>
      <c r="AE74" s="148"/>
      <c r="AF74" s="148"/>
      <c r="AG74" s="148" t="s">
        <v>130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3">
      <c r="A75" s="155"/>
      <c r="B75" s="156"/>
      <c r="C75" s="262" t="s">
        <v>237</v>
      </c>
      <c r="D75" s="263"/>
      <c r="E75" s="263"/>
      <c r="F75" s="263"/>
      <c r="G75" s="263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8"/>
      <c r="AA75" s="148"/>
      <c r="AB75" s="148"/>
      <c r="AC75" s="148"/>
      <c r="AD75" s="148"/>
      <c r="AE75" s="148"/>
      <c r="AF75" s="148"/>
      <c r="AG75" s="148" t="s">
        <v>150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0.6" outlineLevel="1" x14ac:dyDescent="0.3">
      <c r="A76" s="184">
        <v>34</v>
      </c>
      <c r="B76" s="185" t="s">
        <v>238</v>
      </c>
      <c r="C76" s="195" t="s">
        <v>503</v>
      </c>
      <c r="D76" s="186" t="s">
        <v>239</v>
      </c>
      <c r="E76" s="187">
        <v>60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7">
        <v>0</v>
      </c>
      <c r="O76" s="187">
        <f>ROUND(E76*N76,2)</f>
        <v>0</v>
      </c>
      <c r="P76" s="187">
        <v>0</v>
      </c>
      <c r="Q76" s="187">
        <f>ROUND(E76*P76,2)</f>
        <v>0</v>
      </c>
      <c r="R76" s="189"/>
      <c r="S76" s="189" t="s">
        <v>200</v>
      </c>
      <c r="T76" s="190" t="s">
        <v>201</v>
      </c>
      <c r="U76" s="159">
        <v>0</v>
      </c>
      <c r="V76" s="159">
        <f>ROUND(E76*U76,2)</f>
        <v>0</v>
      </c>
      <c r="W76" s="159"/>
      <c r="X76" s="159" t="s">
        <v>128</v>
      </c>
      <c r="Y76" s="159" t="s">
        <v>129</v>
      </c>
      <c r="Z76" s="148"/>
      <c r="AA76" s="148"/>
      <c r="AB76" s="148"/>
      <c r="AC76" s="148"/>
      <c r="AD76" s="148"/>
      <c r="AE76" s="148"/>
      <c r="AF76" s="148"/>
      <c r="AG76" s="148" t="s">
        <v>130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3">
      <c r="A77" s="184">
        <v>35</v>
      </c>
      <c r="B77" s="185" t="s">
        <v>240</v>
      </c>
      <c r="C77" s="195" t="s">
        <v>241</v>
      </c>
      <c r="D77" s="186" t="s">
        <v>242</v>
      </c>
      <c r="E77" s="187">
        <v>6</v>
      </c>
      <c r="F77" s="188"/>
      <c r="G77" s="189">
        <f>ROUND(E77*F77,2)</f>
        <v>0</v>
      </c>
      <c r="H77" s="188"/>
      <c r="I77" s="189">
        <f>ROUND(E77*H77,2)</f>
        <v>0</v>
      </c>
      <c r="J77" s="188"/>
      <c r="K77" s="189">
        <f>ROUND(E77*J77,2)</f>
        <v>0</v>
      </c>
      <c r="L77" s="189">
        <v>21</v>
      </c>
      <c r="M77" s="189">
        <f>G77*(1+L77/100)</f>
        <v>0</v>
      </c>
      <c r="N77" s="187">
        <v>0</v>
      </c>
      <c r="O77" s="187">
        <f>ROUND(E77*N77,2)</f>
        <v>0</v>
      </c>
      <c r="P77" s="187">
        <v>0</v>
      </c>
      <c r="Q77" s="187">
        <f>ROUND(E77*P77,2)</f>
        <v>0</v>
      </c>
      <c r="R77" s="189"/>
      <c r="S77" s="189" t="s">
        <v>200</v>
      </c>
      <c r="T77" s="190" t="s">
        <v>201</v>
      </c>
      <c r="U77" s="159">
        <v>0</v>
      </c>
      <c r="V77" s="159">
        <f>ROUND(E77*U77,2)</f>
        <v>0</v>
      </c>
      <c r="W77" s="159"/>
      <c r="X77" s="159" t="s">
        <v>128</v>
      </c>
      <c r="Y77" s="159" t="s">
        <v>129</v>
      </c>
      <c r="Z77" s="148"/>
      <c r="AA77" s="148"/>
      <c r="AB77" s="148"/>
      <c r="AC77" s="148"/>
      <c r="AD77" s="148"/>
      <c r="AE77" s="148"/>
      <c r="AF77" s="148"/>
      <c r="AG77" s="148" t="s">
        <v>130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3">
      <c r="A78" s="176">
        <v>36</v>
      </c>
      <c r="B78" s="177" t="s">
        <v>243</v>
      </c>
      <c r="C78" s="193" t="s">
        <v>244</v>
      </c>
      <c r="D78" s="178" t="s">
        <v>172</v>
      </c>
      <c r="E78" s="179">
        <v>20</v>
      </c>
      <c r="F78" s="180"/>
      <c r="G78" s="181">
        <f>ROUND(E78*F78,2)</f>
        <v>0</v>
      </c>
      <c r="H78" s="180"/>
      <c r="I78" s="181">
        <f>ROUND(E78*H78,2)</f>
        <v>0</v>
      </c>
      <c r="J78" s="180"/>
      <c r="K78" s="181">
        <f>ROUND(E78*J78,2)</f>
        <v>0</v>
      </c>
      <c r="L78" s="181">
        <v>21</v>
      </c>
      <c r="M78" s="181">
        <f>G78*(1+L78/100)</f>
        <v>0</v>
      </c>
      <c r="N78" s="179">
        <v>0</v>
      </c>
      <c r="O78" s="179">
        <f>ROUND(E78*N78,2)</f>
        <v>0</v>
      </c>
      <c r="P78" s="179">
        <v>0</v>
      </c>
      <c r="Q78" s="179">
        <f>ROUND(E78*P78,2)</f>
        <v>0</v>
      </c>
      <c r="R78" s="181"/>
      <c r="S78" s="181" t="s">
        <v>200</v>
      </c>
      <c r="T78" s="182" t="s">
        <v>201</v>
      </c>
      <c r="U78" s="159">
        <v>0</v>
      </c>
      <c r="V78" s="159">
        <f>ROUND(E78*U78,2)</f>
        <v>0</v>
      </c>
      <c r="W78" s="159"/>
      <c r="X78" s="159" t="s">
        <v>128</v>
      </c>
      <c r="Y78" s="159" t="s">
        <v>129</v>
      </c>
      <c r="Z78" s="148"/>
      <c r="AA78" s="148"/>
      <c r="AB78" s="148"/>
      <c r="AC78" s="148"/>
      <c r="AD78" s="148"/>
      <c r="AE78" s="148"/>
      <c r="AF78" s="148"/>
      <c r="AG78" s="148" t="s">
        <v>130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3">
      <c r="A79" s="155">
        <v>37</v>
      </c>
      <c r="B79" s="156" t="s">
        <v>245</v>
      </c>
      <c r="C79" s="196" t="s">
        <v>246</v>
      </c>
      <c r="D79" s="157" t="s">
        <v>0</v>
      </c>
      <c r="E79" s="191"/>
      <c r="F79" s="160"/>
      <c r="G79" s="159">
        <f>ROUND(E79*F79,2)</f>
        <v>0</v>
      </c>
      <c r="H79" s="160"/>
      <c r="I79" s="159">
        <f>ROUND(E79*H79,2)</f>
        <v>0</v>
      </c>
      <c r="J79" s="160"/>
      <c r="K79" s="159">
        <f>ROUND(E79*J79,2)</f>
        <v>0</v>
      </c>
      <c r="L79" s="159">
        <v>21</v>
      </c>
      <c r="M79" s="159">
        <f>G79*(1+L79/100)</f>
        <v>0</v>
      </c>
      <c r="N79" s="158">
        <v>0</v>
      </c>
      <c r="O79" s="158">
        <f>ROUND(E79*N79,2)</f>
        <v>0</v>
      </c>
      <c r="P79" s="158">
        <v>0</v>
      </c>
      <c r="Q79" s="158">
        <f>ROUND(E79*P79,2)</f>
        <v>0</v>
      </c>
      <c r="R79" s="159" t="s">
        <v>247</v>
      </c>
      <c r="S79" s="159" t="s">
        <v>127</v>
      </c>
      <c r="T79" s="159" t="s">
        <v>127</v>
      </c>
      <c r="U79" s="159">
        <v>0</v>
      </c>
      <c r="V79" s="159">
        <f>ROUND(E79*U79,2)</f>
        <v>0</v>
      </c>
      <c r="W79" s="159"/>
      <c r="X79" s="159" t="s">
        <v>248</v>
      </c>
      <c r="Y79" s="159" t="s">
        <v>129</v>
      </c>
      <c r="Z79" s="148"/>
      <c r="AA79" s="148"/>
      <c r="AB79" s="148"/>
      <c r="AC79" s="148"/>
      <c r="AD79" s="148"/>
      <c r="AE79" s="148"/>
      <c r="AF79" s="148"/>
      <c r="AG79" s="148" t="s">
        <v>249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3">
      <c r="A80" s="155"/>
      <c r="B80" s="156"/>
      <c r="C80" s="264" t="s">
        <v>250</v>
      </c>
      <c r="D80" s="265"/>
      <c r="E80" s="265"/>
      <c r="F80" s="265"/>
      <c r="G80" s="265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8"/>
      <c r="AA80" s="148"/>
      <c r="AB80" s="148"/>
      <c r="AC80" s="148"/>
      <c r="AD80" s="148"/>
      <c r="AE80" s="148"/>
      <c r="AF80" s="148"/>
      <c r="AG80" s="148" t="s">
        <v>132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3">
      <c r="A81" s="169" t="s">
        <v>121</v>
      </c>
      <c r="B81" s="170" t="s">
        <v>82</v>
      </c>
      <c r="C81" s="192" t="s">
        <v>83</v>
      </c>
      <c r="D81" s="171"/>
      <c r="E81" s="172"/>
      <c r="F81" s="173"/>
      <c r="G81" s="173">
        <f>SUMIF(AG82:AG155,"&lt;&gt;NOR",G82:G155)</f>
        <v>0</v>
      </c>
      <c r="H81" s="173"/>
      <c r="I81" s="173">
        <f>SUM(I82:I155)</f>
        <v>0</v>
      </c>
      <c r="J81" s="173"/>
      <c r="K81" s="173">
        <f>SUM(K82:K155)</f>
        <v>0</v>
      </c>
      <c r="L81" s="173"/>
      <c r="M81" s="173">
        <f>SUM(M82:M155)</f>
        <v>0</v>
      </c>
      <c r="N81" s="172"/>
      <c r="O81" s="172">
        <f>SUM(O82:O155)</f>
        <v>0.06</v>
      </c>
      <c r="P81" s="172"/>
      <c r="Q81" s="172">
        <f>SUM(Q82:Q155)</f>
        <v>0</v>
      </c>
      <c r="R81" s="173"/>
      <c r="S81" s="173"/>
      <c r="T81" s="174"/>
      <c r="U81" s="168"/>
      <c r="V81" s="168">
        <f>SUM(V82:V155)</f>
        <v>50.78</v>
      </c>
      <c r="W81" s="168"/>
      <c r="X81" s="168"/>
      <c r="Y81" s="168"/>
      <c r="AG81" t="s">
        <v>122</v>
      </c>
    </row>
    <row r="82" spans="1:60" outlineLevel="1" x14ac:dyDescent="0.3">
      <c r="A82" s="176">
        <v>38</v>
      </c>
      <c r="B82" s="177" t="s">
        <v>251</v>
      </c>
      <c r="C82" s="193" t="s">
        <v>252</v>
      </c>
      <c r="D82" s="178" t="s">
        <v>162</v>
      </c>
      <c r="E82" s="179">
        <v>1</v>
      </c>
      <c r="F82" s="180"/>
      <c r="G82" s="181">
        <f>ROUND(E82*F82,2)</f>
        <v>0</v>
      </c>
      <c r="H82" s="180"/>
      <c r="I82" s="181">
        <f>ROUND(E82*H82,2)</f>
        <v>0</v>
      </c>
      <c r="J82" s="180"/>
      <c r="K82" s="181">
        <f>ROUND(E82*J82,2)</f>
        <v>0</v>
      </c>
      <c r="L82" s="181">
        <v>21</v>
      </c>
      <c r="M82" s="181">
        <f>G82*(1+L82/100)</f>
        <v>0</v>
      </c>
      <c r="N82" s="179">
        <v>3.4000000000000002E-4</v>
      </c>
      <c r="O82" s="179">
        <f>ROUND(E82*N82,2)</f>
        <v>0</v>
      </c>
      <c r="P82" s="179">
        <v>0</v>
      </c>
      <c r="Q82" s="179">
        <f>ROUND(E82*P82,2)</f>
        <v>0</v>
      </c>
      <c r="R82" s="181" t="s">
        <v>253</v>
      </c>
      <c r="S82" s="181" t="s">
        <v>127</v>
      </c>
      <c r="T82" s="182" t="s">
        <v>127</v>
      </c>
      <c r="U82" s="159">
        <v>0.32</v>
      </c>
      <c r="V82" s="159">
        <f>ROUND(E82*U82,2)</f>
        <v>0.32</v>
      </c>
      <c r="W82" s="159"/>
      <c r="X82" s="159" t="s">
        <v>128</v>
      </c>
      <c r="Y82" s="159" t="s">
        <v>129</v>
      </c>
      <c r="Z82" s="148"/>
      <c r="AA82" s="148"/>
      <c r="AB82" s="148"/>
      <c r="AC82" s="148"/>
      <c r="AD82" s="148"/>
      <c r="AE82" s="148"/>
      <c r="AF82" s="148"/>
      <c r="AG82" s="148" t="s">
        <v>130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3">
      <c r="A83" s="155"/>
      <c r="B83" s="156"/>
      <c r="C83" s="266" t="s">
        <v>254</v>
      </c>
      <c r="D83" s="267"/>
      <c r="E83" s="267"/>
      <c r="F83" s="267"/>
      <c r="G83" s="267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132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3">
      <c r="A84" s="155"/>
      <c r="B84" s="156"/>
      <c r="C84" s="260" t="s">
        <v>255</v>
      </c>
      <c r="D84" s="261"/>
      <c r="E84" s="261"/>
      <c r="F84" s="261"/>
      <c r="G84" s="261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8"/>
      <c r="AA84" s="148"/>
      <c r="AB84" s="148"/>
      <c r="AC84" s="148"/>
      <c r="AD84" s="148"/>
      <c r="AE84" s="148"/>
      <c r="AF84" s="148"/>
      <c r="AG84" s="148" t="s">
        <v>150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3">
      <c r="A85" s="176">
        <v>39</v>
      </c>
      <c r="B85" s="177" t="s">
        <v>256</v>
      </c>
      <c r="C85" s="193" t="s">
        <v>257</v>
      </c>
      <c r="D85" s="178" t="s">
        <v>162</v>
      </c>
      <c r="E85" s="179">
        <v>3</v>
      </c>
      <c r="F85" s="180"/>
      <c r="G85" s="181">
        <f>ROUND(E85*F85,2)</f>
        <v>0</v>
      </c>
      <c r="H85" s="180"/>
      <c r="I85" s="181">
        <f>ROUND(E85*H85,2)</f>
        <v>0</v>
      </c>
      <c r="J85" s="180"/>
      <c r="K85" s="181">
        <f>ROUND(E85*J85,2)</f>
        <v>0</v>
      </c>
      <c r="L85" s="181">
        <v>21</v>
      </c>
      <c r="M85" s="181">
        <f>G85*(1+L85/100)</f>
        <v>0</v>
      </c>
      <c r="N85" s="179">
        <v>4.6999999999999999E-4</v>
      </c>
      <c r="O85" s="179">
        <f>ROUND(E85*N85,2)</f>
        <v>0</v>
      </c>
      <c r="P85" s="179">
        <v>0</v>
      </c>
      <c r="Q85" s="179">
        <f>ROUND(E85*P85,2)</f>
        <v>0</v>
      </c>
      <c r="R85" s="181" t="s">
        <v>253</v>
      </c>
      <c r="S85" s="181" t="s">
        <v>127</v>
      </c>
      <c r="T85" s="182" t="s">
        <v>127</v>
      </c>
      <c r="U85" s="159">
        <v>0.35899999999999999</v>
      </c>
      <c r="V85" s="159">
        <f>ROUND(E85*U85,2)</f>
        <v>1.08</v>
      </c>
      <c r="W85" s="159"/>
      <c r="X85" s="159" t="s">
        <v>128</v>
      </c>
      <c r="Y85" s="159" t="s">
        <v>129</v>
      </c>
      <c r="Z85" s="148"/>
      <c r="AA85" s="148"/>
      <c r="AB85" s="148"/>
      <c r="AC85" s="148"/>
      <c r="AD85" s="148"/>
      <c r="AE85" s="148"/>
      <c r="AF85" s="148"/>
      <c r="AG85" s="148" t="s">
        <v>130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3">
      <c r="A86" s="155"/>
      <c r="B86" s="156"/>
      <c r="C86" s="266" t="s">
        <v>254</v>
      </c>
      <c r="D86" s="267"/>
      <c r="E86" s="267"/>
      <c r="F86" s="267"/>
      <c r="G86" s="267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132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3">
      <c r="A87" s="155"/>
      <c r="B87" s="156"/>
      <c r="C87" s="260" t="s">
        <v>255</v>
      </c>
      <c r="D87" s="261"/>
      <c r="E87" s="261"/>
      <c r="F87" s="261"/>
      <c r="G87" s="261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8"/>
      <c r="AA87" s="148"/>
      <c r="AB87" s="148"/>
      <c r="AC87" s="148"/>
      <c r="AD87" s="148"/>
      <c r="AE87" s="148"/>
      <c r="AF87" s="148"/>
      <c r="AG87" s="148" t="s">
        <v>150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3">
      <c r="A88" s="176">
        <v>40</v>
      </c>
      <c r="B88" s="177" t="s">
        <v>258</v>
      </c>
      <c r="C88" s="193" t="s">
        <v>259</v>
      </c>
      <c r="D88" s="178" t="s">
        <v>162</v>
      </c>
      <c r="E88" s="179">
        <v>3</v>
      </c>
      <c r="F88" s="180"/>
      <c r="G88" s="181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79">
        <v>6.9999999999999999E-4</v>
      </c>
      <c r="O88" s="179">
        <f>ROUND(E88*N88,2)</f>
        <v>0</v>
      </c>
      <c r="P88" s="179">
        <v>0</v>
      </c>
      <c r="Q88" s="179">
        <f>ROUND(E88*P88,2)</f>
        <v>0</v>
      </c>
      <c r="R88" s="181" t="s">
        <v>253</v>
      </c>
      <c r="S88" s="181" t="s">
        <v>127</v>
      </c>
      <c r="T88" s="182" t="s">
        <v>127</v>
      </c>
      <c r="U88" s="159">
        <v>0.45200000000000001</v>
      </c>
      <c r="V88" s="159">
        <f>ROUND(E88*U88,2)</f>
        <v>1.36</v>
      </c>
      <c r="W88" s="159"/>
      <c r="X88" s="159" t="s">
        <v>128</v>
      </c>
      <c r="Y88" s="159" t="s">
        <v>129</v>
      </c>
      <c r="Z88" s="148"/>
      <c r="AA88" s="148"/>
      <c r="AB88" s="148"/>
      <c r="AC88" s="148"/>
      <c r="AD88" s="148"/>
      <c r="AE88" s="148"/>
      <c r="AF88" s="148"/>
      <c r="AG88" s="148" t="s">
        <v>130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3">
      <c r="A89" s="155"/>
      <c r="B89" s="156"/>
      <c r="C89" s="266" t="s">
        <v>254</v>
      </c>
      <c r="D89" s="267"/>
      <c r="E89" s="267"/>
      <c r="F89" s="267"/>
      <c r="G89" s="267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132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3">
      <c r="A90" s="155"/>
      <c r="B90" s="156"/>
      <c r="C90" s="260" t="s">
        <v>255</v>
      </c>
      <c r="D90" s="261"/>
      <c r="E90" s="261"/>
      <c r="F90" s="261"/>
      <c r="G90" s="261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59"/>
      <c r="Z90" s="148"/>
      <c r="AA90" s="148"/>
      <c r="AB90" s="148"/>
      <c r="AC90" s="148"/>
      <c r="AD90" s="148"/>
      <c r="AE90" s="148"/>
      <c r="AF90" s="148"/>
      <c r="AG90" s="148" t="s">
        <v>150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3">
      <c r="A91" s="176">
        <v>41</v>
      </c>
      <c r="B91" s="177" t="s">
        <v>260</v>
      </c>
      <c r="C91" s="193" t="s">
        <v>261</v>
      </c>
      <c r="D91" s="178" t="s">
        <v>162</v>
      </c>
      <c r="E91" s="179">
        <v>2</v>
      </c>
      <c r="F91" s="180"/>
      <c r="G91" s="181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79">
        <v>1.5200000000000001E-3</v>
      </c>
      <c r="O91" s="179">
        <f>ROUND(E91*N91,2)</f>
        <v>0</v>
      </c>
      <c r="P91" s="179">
        <v>0</v>
      </c>
      <c r="Q91" s="179">
        <f>ROUND(E91*P91,2)</f>
        <v>0</v>
      </c>
      <c r="R91" s="181" t="s">
        <v>253</v>
      </c>
      <c r="S91" s="181" t="s">
        <v>127</v>
      </c>
      <c r="T91" s="182" t="s">
        <v>127</v>
      </c>
      <c r="U91" s="159">
        <v>1.173</v>
      </c>
      <c r="V91" s="159">
        <f>ROUND(E91*U91,2)</f>
        <v>2.35</v>
      </c>
      <c r="W91" s="159"/>
      <c r="X91" s="159" t="s">
        <v>128</v>
      </c>
      <c r="Y91" s="159" t="s">
        <v>129</v>
      </c>
      <c r="Z91" s="148"/>
      <c r="AA91" s="148"/>
      <c r="AB91" s="148"/>
      <c r="AC91" s="148"/>
      <c r="AD91" s="148"/>
      <c r="AE91" s="148"/>
      <c r="AF91" s="148"/>
      <c r="AG91" s="148" t="s">
        <v>130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3">
      <c r="A92" s="155"/>
      <c r="B92" s="156"/>
      <c r="C92" s="266" t="s">
        <v>254</v>
      </c>
      <c r="D92" s="267"/>
      <c r="E92" s="267"/>
      <c r="F92" s="267"/>
      <c r="G92" s="267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132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3">
      <c r="A93" s="155"/>
      <c r="B93" s="156"/>
      <c r="C93" s="260" t="s">
        <v>255</v>
      </c>
      <c r="D93" s="261"/>
      <c r="E93" s="261"/>
      <c r="F93" s="261"/>
      <c r="G93" s="261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8"/>
      <c r="AA93" s="148"/>
      <c r="AB93" s="148"/>
      <c r="AC93" s="148"/>
      <c r="AD93" s="148"/>
      <c r="AE93" s="148"/>
      <c r="AF93" s="148"/>
      <c r="AG93" s="148" t="s">
        <v>150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3">
      <c r="A94" s="176">
        <v>42</v>
      </c>
      <c r="B94" s="177" t="s">
        <v>262</v>
      </c>
      <c r="C94" s="193" t="s">
        <v>263</v>
      </c>
      <c r="D94" s="178" t="s">
        <v>162</v>
      </c>
      <c r="E94" s="179">
        <v>19</v>
      </c>
      <c r="F94" s="180"/>
      <c r="G94" s="181">
        <f>ROUND(E94*F94,2)</f>
        <v>0</v>
      </c>
      <c r="H94" s="180"/>
      <c r="I94" s="181">
        <f>ROUND(E94*H94,2)</f>
        <v>0</v>
      </c>
      <c r="J94" s="180"/>
      <c r="K94" s="181">
        <f>ROUND(E94*J94,2)</f>
        <v>0</v>
      </c>
      <c r="L94" s="181">
        <v>21</v>
      </c>
      <c r="M94" s="181">
        <f>G94*(1+L94/100)</f>
        <v>0</v>
      </c>
      <c r="N94" s="179">
        <v>1.3600000000000001E-3</v>
      </c>
      <c r="O94" s="179">
        <f>ROUND(E94*N94,2)</f>
        <v>0.03</v>
      </c>
      <c r="P94" s="179">
        <v>0</v>
      </c>
      <c r="Q94" s="179">
        <f>ROUND(E94*P94,2)</f>
        <v>0</v>
      </c>
      <c r="R94" s="181" t="s">
        <v>253</v>
      </c>
      <c r="S94" s="181" t="s">
        <v>127</v>
      </c>
      <c r="T94" s="182" t="s">
        <v>127</v>
      </c>
      <c r="U94" s="159">
        <v>0.43930000000000002</v>
      </c>
      <c r="V94" s="159">
        <f>ROUND(E94*U94,2)</f>
        <v>8.35</v>
      </c>
      <c r="W94" s="159"/>
      <c r="X94" s="159" t="s">
        <v>128</v>
      </c>
      <c r="Y94" s="159" t="s">
        <v>129</v>
      </c>
      <c r="Z94" s="148"/>
      <c r="AA94" s="148"/>
      <c r="AB94" s="148"/>
      <c r="AC94" s="148"/>
      <c r="AD94" s="148"/>
      <c r="AE94" s="148"/>
      <c r="AF94" s="148"/>
      <c r="AG94" s="148" t="s">
        <v>130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3">
      <c r="A95" s="155"/>
      <c r="B95" s="156"/>
      <c r="C95" s="266" t="s">
        <v>254</v>
      </c>
      <c r="D95" s="267"/>
      <c r="E95" s="267"/>
      <c r="F95" s="267"/>
      <c r="G95" s="267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8"/>
      <c r="AA95" s="148"/>
      <c r="AB95" s="148"/>
      <c r="AC95" s="148"/>
      <c r="AD95" s="148"/>
      <c r="AE95" s="148"/>
      <c r="AF95" s="148"/>
      <c r="AG95" s="148" t="s">
        <v>132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3">
      <c r="A96" s="155"/>
      <c r="B96" s="156"/>
      <c r="C96" s="260" t="s">
        <v>264</v>
      </c>
      <c r="D96" s="261"/>
      <c r="E96" s="261"/>
      <c r="F96" s="261"/>
      <c r="G96" s="261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150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3" x14ac:dyDescent="0.3">
      <c r="A97" s="155"/>
      <c r="B97" s="156"/>
      <c r="C97" s="260" t="s">
        <v>265</v>
      </c>
      <c r="D97" s="261"/>
      <c r="E97" s="261"/>
      <c r="F97" s="261"/>
      <c r="G97" s="261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8"/>
      <c r="AA97" s="148"/>
      <c r="AB97" s="148"/>
      <c r="AC97" s="148"/>
      <c r="AD97" s="148"/>
      <c r="AE97" s="148"/>
      <c r="AF97" s="148"/>
      <c r="AG97" s="148" t="s">
        <v>150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3">
      <c r="A98" s="176">
        <v>43</v>
      </c>
      <c r="B98" s="177" t="s">
        <v>266</v>
      </c>
      <c r="C98" s="193" t="s">
        <v>267</v>
      </c>
      <c r="D98" s="178" t="s">
        <v>162</v>
      </c>
      <c r="E98" s="179">
        <v>1</v>
      </c>
      <c r="F98" s="180"/>
      <c r="G98" s="181">
        <f>ROUND(E98*F98,2)</f>
        <v>0</v>
      </c>
      <c r="H98" s="180"/>
      <c r="I98" s="181">
        <f>ROUND(E98*H98,2)</f>
        <v>0</v>
      </c>
      <c r="J98" s="180"/>
      <c r="K98" s="181">
        <f>ROUND(E98*J98,2)</f>
        <v>0</v>
      </c>
      <c r="L98" s="181">
        <v>21</v>
      </c>
      <c r="M98" s="181">
        <f>G98*(1+L98/100)</f>
        <v>0</v>
      </c>
      <c r="N98" s="179">
        <v>2.0999999999999999E-3</v>
      </c>
      <c r="O98" s="179">
        <f>ROUND(E98*N98,2)</f>
        <v>0</v>
      </c>
      <c r="P98" s="179">
        <v>0</v>
      </c>
      <c r="Q98" s="179">
        <f>ROUND(E98*P98,2)</f>
        <v>0</v>
      </c>
      <c r="R98" s="181" t="s">
        <v>253</v>
      </c>
      <c r="S98" s="181" t="s">
        <v>127</v>
      </c>
      <c r="T98" s="182" t="s">
        <v>127</v>
      </c>
      <c r="U98" s="159">
        <v>0.8</v>
      </c>
      <c r="V98" s="159">
        <f>ROUND(E98*U98,2)</f>
        <v>0.8</v>
      </c>
      <c r="W98" s="159"/>
      <c r="X98" s="159" t="s">
        <v>128</v>
      </c>
      <c r="Y98" s="159" t="s">
        <v>129</v>
      </c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3">
      <c r="A99" s="155"/>
      <c r="B99" s="156"/>
      <c r="C99" s="266" t="s">
        <v>254</v>
      </c>
      <c r="D99" s="267"/>
      <c r="E99" s="267"/>
      <c r="F99" s="267"/>
      <c r="G99" s="267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132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3">
      <c r="A100" s="155"/>
      <c r="B100" s="156"/>
      <c r="C100" s="260" t="s">
        <v>255</v>
      </c>
      <c r="D100" s="261"/>
      <c r="E100" s="261"/>
      <c r="F100" s="261"/>
      <c r="G100" s="261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150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3">
      <c r="A101" s="176">
        <v>44</v>
      </c>
      <c r="B101" s="177" t="s">
        <v>268</v>
      </c>
      <c r="C101" s="193" t="s">
        <v>269</v>
      </c>
      <c r="D101" s="178" t="s">
        <v>162</v>
      </c>
      <c r="E101" s="179">
        <v>1</v>
      </c>
      <c r="F101" s="180"/>
      <c r="G101" s="181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79">
        <v>2.5200000000000001E-3</v>
      </c>
      <c r="O101" s="179">
        <f>ROUND(E101*N101,2)</f>
        <v>0</v>
      </c>
      <c r="P101" s="179">
        <v>0</v>
      </c>
      <c r="Q101" s="179">
        <f>ROUND(E101*P101,2)</f>
        <v>0</v>
      </c>
      <c r="R101" s="181" t="s">
        <v>253</v>
      </c>
      <c r="S101" s="181" t="s">
        <v>127</v>
      </c>
      <c r="T101" s="182" t="s">
        <v>127</v>
      </c>
      <c r="U101" s="159">
        <v>0.8</v>
      </c>
      <c r="V101" s="159">
        <f>ROUND(E101*U101,2)</f>
        <v>0.8</v>
      </c>
      <c r="W101" s="159"/>
      <c r="X101" s="159" t="s">
        <v>128</v>
      </c>
      <c r="Y101" s="159" t="s">
        <v>129</v>
      </c>
      <c r="Z101" s="148"/>
      <c r="AA101" s="148"/>
      <c r="AB101" s="148"/>
      <c r="AC101" s="148"/>
      <c r="AD101" s="148"/>
      <c r="AE101" s="148"/>
      <c r="AF101" s="148"/>
      <c r="AG101" s="148" t="s">
        <v>130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3">
      <c r="A102" s="155"/>
      <c r="B102" s="156"/>
      <c r="C102" s="266" t="s">
        <v>254</v>
      </c>
      <c r="D102" s="267"/>
      <c r="E102" s="267"/>
      <c r="F102" s="267"/>
      <c r="G102" s="267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132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3">
      <c r="A103" s="155"/>
      <c r="B103" s="156"/>
      <c r="C103" s="260" t="s">
        <v>255</v>
      </c>
      <c r="D103" s="261"/>
      <c r="E103" s="261"/>
      <c r="F103" s="261"/>
      <c r="G103" s="261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150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3">
      <c r="A104" s="176">
        <v>45</v>
      </c>
      <c r="B104" s="177" t="s">
        <v>270</v>
      </c>
      <c r="C104" s="193" t="s">
        <v>271</v>
      </c>
      <c r="D104" s="178" t="s">
        <v>162</v>
      </c>
      <c r="E104" s="179">
        <v>9</v>
      </c>
      <c r="F104" s="180"/>
      <c r="G104" s="181">
        <f>ROUND(E104*F104,2)</f>
        <v>0</v>
      </c>
      <c r="H104" s="180"/>
      <c r="I104" s="181">
        <f>ROUND(E104*H104,2)</f>
        <v>0</v>
      </c>
      <c r="J104" s="180"/>
      <c r="K104" s="181">
        <f>ROUND(E104*J104,2)</f>
        <v>0</v>
      </c>
      <c r="L104" s="181">
        <v>21</v>
      </c>
      <c r="M104" s="181">
        <f>G104*(1+L104/100)</f>
        <v>0</v>
      </c>
      <c r="N104" s="179">
        <v>3.5699999999999998E-3</v>
      </c>
      <c r="O104" s="179">
        <f>ROUND(E104*N104,2)</f>
        <v>0.03</v>
      </c>
      <c r="P104" s="179">
        <v>0</v>
      </c>
      <c r="Q104" s="179">
        <f>ROUND(E104*P104,2)</f>
        <v>0</v>
      </c>
      <c r="R104" s="181" t="s">
        <v>253</v>
      </c>
      <c r="S104" s="181" t="s">
        <v>127</v>
      </c>
      <c r="T104" s="182" t="s">
        <v>127</v>
      </c>
      <c r="U104" s="159">
        <v>0.55000000000000004</v>
      </c>
      <c r="V104" s="159">
        <f>ROUND(E104*U104,2)</f>
        <v>4.95</v>
      </c>
      <c r="W104" s="159"/>
      <c r="X104" s="159" t="s">
        <v>128</v>
      </c>
      <c r="Y104" s="159" t="s">
        <v>129</v>
      </c>
      <c r="Z104" s="148"/>
      <c r="AA104" s="148"/>
      <c r="AB104" s="148"/>
      <c r="AC104" s="148"/>
      <c r="AD104" s="148"/>
      <c r="AE104" s="148"/>
      <c r="AF104" s="148"/>
      <c r="AG104" s="148" t="s">
        <v>130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3">
      <c r="A105" s="155"/>
      <c r="B105" s="156"/>
      <c r="C105" s="266" t="s">
        <v>254</v>
      </c>
      <c r="D105" s="267"/>
      <c r="E105" s="267"/>
      <c r="F105" s="267"/>
      <c r="G105" s="267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132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3">
      <c r="A106" s="155"/>
      <c r="B106" s="156"/>
      <c r="C106" s="260" t="s">
        <v>255</v>
      </c>
      <c r="D106" s="261"/>
      <c r="E106" s="261"/>
      <c r="F106" s="261"/>
      <c r="G106" s="261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150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3">
      <c r="A107" s="176">
        <v>46</v>
      </c>
      <c r="B107" s="177" t="s">
        <v>272</v>
      </c>
      <c r="C107" s="193" t="s">
        <v>273</v>
      </c>
      <c r="D107" s="178" t="s">
        <v>274</v>
      </c>
      <c r="E107" s="179">
        <v>1</v>
      </c>
      <c r="F107" s="180"/>
      <c r="G107" s="181">
        <f>ROUND(E107*F107,2)</f>
        <v>0</v>
      </c>
      <c r="H107" s="180"/>
      <c r="I107" s="181">
        <f>ROUND(E107*H107,2)</f>
        <v>0</v>
      </c>
      <c r="J107" s="180"/>
      <c r="K107" s="181">
        <f>ROUND(E107*J107,2)</f>
        <v>0</v>
      </c>
      <c r="L107" s="181">
        <v>21</v>
      </c>
      <c r="M107" s="181">
        <f>G107*(1+L107/100)</f>
        <v>0</v>
      </c>
      <c r="N107" s="179">
        <v>0</v>
      </c>
      <c r="O107" s="179">
        <f>ROUND(E107*N107,2)</f>
        <v>0</v>
      </c>
      <c r="P107" s="179">
        <v>0</v>
      </c>
      <c r="Q107" s="179">
        <f>ROUND(E107*P107,2)</f>
        <v>0</v>
      </c>
      <c r="R107" s="181" t="s">
        <v>253</v>
      </c>
      <c r="S107" s="181" t="s">
        <v>127</v>
      </c>
      <c r="T107" s="182" t="s">
        <v>127</v>
      </c>
      <c r="U107" s="159">
        <v>0.14799999999999999</v>
      </c>
      <c r="V107" s="159">
        <f>ROUND(E107*U107,2)</f>
        <v>0.15</v>
      </c>
      <c r="W107" s="159"/>
      <c r="X107" s="159" t="s">
        <v>128</v>
      </c>
      <c r="Y107" s="159" t="s">
        <v>129</v>
      </c>
      <c r="Z107" s="148"/>
      <c r="AA107" s="148"/>
      <c r="AB107" s="148"/>
      <c r="AC107" s="148"/>
      <c r="AD107" s="148"/>
      <c r="AE107" s="148"/>
      <c r="AF107" s="148"/>
      <c r="AG107" s="148" t="s">
        <v>130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2" x14ac:dyDescent="0.3">
      <c r="A108" s="155"/>
      <c r="B108" s="156"/>
      <c r="C108" s="266" t="s">
        <v>275</v>
      </c>
      <c r="D108" s="267"/>
      <c r="E108" s="267"/>
      <c r="F108" s="267"/>
      <c r="G108" s="267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132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3">
      <c r="A109" s="176">
        <v>47</v>
      </c>
      <c r="B109" s="177" t="s">
        <v>276</v>
      </c>
      <c r="C109" s="193" t="s">
        <v>277</v>
      </c>
      <c r="D109" s="178" t="s">
        <v>274</v>
      </c>
      <c r="E109" s="179">
        <v>3</v>
      </c>
      <c r="F109" s="180"/>
      <c r="G109" s="181">
        <f>ROUND(E109*F109,2)</f>
        <v>0</v>
      </c>
      <c r="H109" s="180"/>
      <c r="I109" s="181">
        <f>ROUND(E109*H109,2)</f>
        <v>0</v>
      </c>
      <c r="J109" s="180"/>
      <c r="K109" s="181">
        <f>ROUND(E109*J109,2)</f>
        <v>0</v>
      </c>
      <c r="L109" s="181">
        <v>21</v>
      </c>
      <c r="M109" s="181">
        <f>G109*(1+L109/100)</f>
        <v>0</v>
      </c>
      <c r="N109" s="179">
        <v>0</v>
      </c>
      <c r="O109" s="179">
        <f>ROUND(E109*N109,2)</f>
        <v>0</v>
      </c>
      <c r="P109" s="179">
        <v>0</v>
      </c>
      <c r="Q109" s="179">
        <f>ROUND(E109*P109,2)</f>
        <v>0</v>
      </c>
      <c r="R109" s="181" t="s">
        <v>253</v>
      </c>
      <c r="S109" s="181" t="s">
        <v>127</v>
      </c>
      <c r="T109" s="182" t="s">
        <v>127</v>
      </c>
      <c r="U109" s="159">
        <v>0.17399999999999999</v>
      </c>
      <c r="V109" s="159">
        <f>ROUND(E109*U109,2)</f>
        <v>0.52</v>
      </c>
      <c r="W109" s="159"/>
      <c r="X109" s="159" t="s">
        <v>128</v>
      </c>
      <c r="Y109" s="159" t="s">
        <v>129</v>
      </c>
      <c r="Z109" s="148"/>
      <c r="AA109" s="148"/>
      <c r="AB109" s="148"/>
      <c r="AC109" s="148"/>
      <c r="AD109" s="148"/>
      <c r="AE109" s="148"/>
      <c r="AF109" s="148"/>
      <c r="AG109" s="148" t="s">
        <v>130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3">
      <c r="A110" s="155"/>
      <c r="B110" s="156"/>
      <c r="C110" s="266" t="s">
        <v>275</v>
      </c>
      <c r="D110" s="267"/>
      <c r="E110" s="267"/>
      <c r="F110" s="267"/>
      <c r="G110" s="267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132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3">
      <c r="A111" s="176">
        <v>48</v>
      </c>
      <c r="B111" s="177" t="s">
        <v>278</v>
      </c>
      <c r="C111" s="193" t="s">
        <v>279</v>
      </c>
      <c r="D111" s="178" t="s">
        <v>274</v>
      </c>
      <c r="E111" s="179">
        <v>4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79">
        <v>0</v>
      </c>
      <c r="O111" s="179">
        <f>ROUND(E111*N111,2)</f>
        <v>0</v>
      </c>
      <c r="P111" s="179">
        <v>0</v>
      </c>
      <c r="Q111" s="179">
        <f>ROUND(E111*P111,2)</f>
        <v>0</v>
      </c>
      <c r="R111" s="181" t="s">
        <v>253</v>
      </c>
      <c r="S111" s="181" t="s">
        <v>127</v>
      </c>
      <c r="T111" s="182" t="s">
        <v>127</v>
      </c>
      <c r="U111" s="159">
        <v>0.25900000000000001</v>
      </c>
      <c r="V111" s="159">
        <f>ROUND(E111*U111,2)</f>
        <v>1.04</v>
      </c>
      <c r="W111" s="159"/>
      <c r="X111" s="159" t="s">
        <v>128</v>
      </c>
      <c r="Y111" s="159" t="s">
        <v>129</v>
      </c>
      <c r="Z111" s="148"/>
      <c r="AA111" s="148"/>
      <c r="AB111" s="148"/>
      <c r="AC111" s="148"/>
      <c r="AD111" s="148"/>
      <c r="AE111" s="148"/>
      <c r="AF111" s="148"/>
      <c r="AG111" s="148" t="s">
        <v>130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3">
      <c r="A112" s="155"/>
      <c r="B112" s="156"/>
      <c r="C112" s="266" t="s">
        <v>275</v>
      </c>
      <c r="D112" s="267"/>
      <c r="E112" s="267"/>
      <c r="F112" s="267"/>
      <c r="G112" s="267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132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0.6" outlineLevel="1" x14ac:dyDescent="0.3">
      <c r="A113" s="184">
        <v>49</v>
      </c>
      <c r="B113" s="185" t="s">
        <v>280</v>
      </c>
      <c r="C113" s="195" t="s">
        <v>281</v>
      </c>
      <c r="D113" s="186" t="s">
        <v>274</v>
      </c>
      <c r="E113" s="187">
        <v>1</v>
      </c>
      <c r="F113" s="188"/>
      <c r="G113" s="189">
        <f>ROUND(E113*F113,2)</f>
        <v>0</v>
      </c>
      <c r="H113" s="188"/>
      <c r="I113" s="189">
        <f>ROUND(E113*H113,2)</f>
        <v>0</v>
      </c>
      <c r="J113" s="188"/>
      <c r="K113" s="189">
        <f>ROUND(E113*J113,2)</f>
        <v>0</v>
      </c>
      <c r="L113" s="189">
        <v>21</v>
      </c>
      <c r="M113" s="189">
        <f>G113*(1+L113/100)</f>
        <v>0</v>
      </c>
      <c r="N113" s="187">
        <v>7.5000000000000002E-4</v>
      </c>
      <c r="O113" s="187">
        <f>ROUND(E113*N113,2)</f>
        <v>0</v>
      </c>
      <c r="P113" s="187">
        <v>0</v>
      </c>
      <c r="Q113" s="187">
        <f>ROUND(E113*P113,2)</f>
        <v>0</v>
      </c>
      <c r="R113" s="189" t="s">
        <v>253</v>
      </c>
      <c r="S113" s="189" t="s">
        <v>127</v>
      </c>
      <c r="T113" s="190" t="s">
        <v>127</v>
      </c>
      <c r="U113" s="159">
        <v>0.2</v>
      </c>
      <c r="V113" s="159">
        <f>ROUND(E113*U113,2)</f>
        <v>0.2</v>
      </c>
      <c r="W113" s="159"/>
      <c r="X113" s="159" t="s">
        <v>128</v>
      </c>
      <c r="Y113" s="159" t="s">
        <v>129</v>
      </c>
      <c r="Z113" s="148"/>
      <c r="AA113" s="148"/>
      <c r="AB113" s="148"/>
      <c r="AC113" s="148"/>
      <c r="AD113" s="148"/>
      <c r="AE113" s="148"/>
      <c r="AF113" s="148"/>
      <c r="AG113" s="148" t="s">
        <v>130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3">
      <c r="A114" s="184">
        <v>50</v>
      </c>
      <c r="B114" s="185" t="s">
        <v>282</v>
      </c>
      <c r="C114" s="195" t="s">
        <v>283</v>
      </c>
      <c r="D114" s="186" t="s">
        <v>274</v>
      </c>
      <c r="E114" s="187">
        <v>1</v>
      </c>
      <c r="F114" s="188"/>
      <c r="G114" s="189">
        <f>ROUND(E114*F114,2)</f>
        <v>0</v>
      </c>
      <c r="H114" s="188"/>
      <c r="I114" s="189">
        <f>ROUND(E114*H114,2)</f>
        <v>0</v>
      </c>
      <c r="J114" s="188"/>
      <c r="K114" s="189">
        <f>ROUND(E114*J114,2)</f>
        <v>0</v>
      </c>
      <c r="L114" s="189">
        <v>21</v>
      </c>
      <c r="M114" s="189">
        <f>G114*(1+L114/100)</f>
        <v>0</v>
      </c>
      <c r="N114" s="187">
        <v>2.7E-4</v>
      </c>
      <c r="O114" s="187">
        <f>ROUND(E114*N114,2)</f>
        <v>0</v>
      </c>
      <c r="P114" s="187">
        <v>0</v>
      </c>
      <c r="Q114" s="187">
        <f>ROUND(E114*P114,2)</f>
        <v>0</v>
      </c>
      <c r="R114" s="189" t="s">
        <v>253</v>
      </c>
      <c r="S114" s="189" t="s">
        <v>127</v>
      </c>
      <c r="T114" s="190" t="s">
        <v>127</v>
      </c>
      <c r="U114" s="159">
        <v>0.33300000000000002</v>
      </c>
      <c r="V114" s="159">
        <f>ROUND(E114*U114,2)</f>
        <v>0.33</v>
      </c>
      <c r="W114" s="159"/>
      <c r="X114" s="159" t="s">
        <v>128</v>
      </c>
      <c r="Y114" s="159" t="s">
        <v>129</v>
      </c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3">
      <c r="A115" s="184">
        <v>51</v>
      </c>
      <c r="B115" s="185" t="s">
        <v>284</v>
      </c>
      <c r="C115" s="195" t="s">
        <v>285</v>
      </c>
      <c r="D115" s="186" t="s">
        <v>162</v>
      </c>
      <c r="E115" s="187">
        <v>225</v>
      </c>
      <c r="F115" s="188"/>
      <c r="G115" s="189">
        <f>ROUND(E115*F115,2)</f>
        <v>0</v>
      </c>
      <c r="H115" s="188"/>
      <c r="I115" s="189">
        <f>ROUND(E115*H115,2)</f>
        <v>0</v>
      </c>
      <c r="J115" s="188"/>
      <c r="K115" s="189">
        <f>ROUND(E115*J115,2)</f>
        <v>0</v>
      </c>
      <c r="L115" s="189">
        <v>21</v>
      </c>
      <c r="M115" s="189">
        <f>G115*(1+L115/100)</f>
        <v>0</v>
      </c>
      <c r="N115" s="187">
        <v>0</v>
      </c>
      <c r="O115" s="187">
        <f>ROUND(E115*N115,2)</f>
        <v>0</v>
      </c>
      <c r="P115" s="187">
        <v>0</v>
      </c>
      <c r="Q115" s="187">
        <f>ROUND(E115*P115,2)</f>
        <v>0</v>
      </c>
      <c r="R115" s="189" t="s">
        <v>253</v>
      </c>
      <c r="S115" s="189" t="s">
        <v>127</v>
      </c>
      <c r="T115" s="190" t="s">
        <v>127</v>
      </c>
      <c r="U115" s="159">
        <v>0.05</v>
      </c>
      <c r="V115" s="159">
        <f>ROUND(E115*U115,2)</f>
        <v>11.25</v>
      </c>
      <c r="W115" s="159"/>
      <c r="X115" s="159" t="s">
        <v>128</v>
      </c>
      <c r="Y115" s="159" t="s">
        <v>129</v>
      </c>
      <c r="Z115" s="148"/>
      <c r="AA115" s="148"/>
      <c r="AB115" s="148"/>
      <c r="AC115" s="148"/>
      <c r="AD115" s="148"/>
      <c r="AE115" s="148"/>
      <c r="AF115" s="148"/>
      <c r="AG115" s="148" t="s">
        <v>130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3">
      <c r="A116" s="184">
        <v>52</v>
      </c>
      <c r="B116" s="185" t="s">
        <v>286</v>
      </c>
      <c r="C116" s="195" t="s">
        <v>287</v>
      </c>
      <c r="D116" s="186" t="s">
        <v>162</v>
      </c>
      <c r="E116" s="187">
        <v>264</v>
      </c>
      <c r="F116" s="188"/>
      <c r="G116" s="189">
        <f>ROUND(E116*F116,2)</f>
        <v>0</v>
      </c>
      <c r="H116" s="188"/>
      <c r="I116" s="189">
        <f>ROUND(E116*H116,2)</f>
        <v>0</v>
      </c>
      <c r="J116" s="188"/>
      <c r="K116" s="189">
        <f>ROUND(E116*J116,2)</f>
        <v>0</v>
      </c>
      <c r="L116" s="189">
        <v>21</v>
      </c>
      <c r="M116" s="189">
        <f>G116*(1+L116/100)</f>
        <v>0</v>
      </c>
      <c r="N116" s="187">
        <v>0</v>
      </c>
      <c r="O116" s="187">
        <f>ROUND(E116*N116,2)</f>
        <v>0</v>
      </c>
      <c r="P116" s="187">
        <v>0</v>
      </c>
      <c r="Q116" s="187">
        <f>ROUND(E116*P116,2)</f>
        <v>0</v>
      </c>
      <c r="R116" s="189" t="s">
        <v>253</v>
      </c>
      <c r="S116" s="189" t="s">
        <v>127</v>
      </c>
      <c r="T116" s="190" t="s">
        <v>127</v>
      </c>
      <c r="U116" s="159">
        <v>0.06</v>
      </c>
      <c r="V116" s="159">
        <f>ROUND(E116*U116,2)</f>
        <v>15.84</v>
      </c>
      <c r="W116" s="159"/>
      <c r="X116" s="159" t="s">
        <v>128</v>
      </c>
      <c r="Y116" s="159" t="s">
        <v>129</v>
      </c>
      <c r="Z116" s="148"/>
      <c r="AA116" s="148"/>
      <c r="AB116" s="148"/>
      <c r="AC116" s="148"/>
      <c r="AD116" s="148"/>
      <c r="AE116" s="148"/>
      <c r="AF116" s="148"/>
      <c r="AG116" s="148" t="s">
        <v>130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3">
      <c r="A117" s="176">
        <v>53</v>
      </c>
      <c r="B117" s="177" t="s">
        <v>288</v>
      </c>
      <c r="C117" s="193" t="s">
        <v>289</v>
      </c>
      <c r="D117" s="178" t="s">
        <v>162</v>
      </c>
      <c r="E117" s="179">
        <v>1</v>
      </c>
      <c r="F117" s="180"/>
      <c r="G117" s="181">
        <f>ROUND(E117*F117,2)</f>
        <v>0</v>
      </c>
      <c r="H117" s="180"/>
      <c r="I117" s="181">
        <f>ROUND(E117*H117,2)</f>
        <v>0</v>
      </c>
      <c r="J117" s="180"/>
      <c r="K117" s="181">
        <f>ROUND(E117*J117,2)</f>
        <v>0</v>
      </c>
      <c r="L117" s="181">
        <v>21</v>
      </c>
      <c r="M117" s="181">
        <f>G117*(1+L117/100)</f>
        <v>0</v>
      </c>
      <c r="N117" s="179">
        <v>3.5E-4</v>
      </c>
      <c r="O117" s="179">
        <f>ROUND(E117*N117,2)</f>
        <v>0</v>
      </c>
      <c r="P117" s="179">
        <v>0</v>
      </c>
      <c r="Q117" s="179">
        <f>ROUND(E117*P117,2)</f>
        <v>0</v>
      </c>
      <c r="R117" s="181"/>
      <c r="S117" s="181" t="s">
        <v>200</v>
      </c>
      <c r="T117" s="182" t="s">
        <v>201</v>
      </c>
      <c r="U117" s="159">
        <v>0.12</v>
      </c>
      <c r="V117" s="159">
        <f>ROUND(E117*U117,2)</f>
        <v>0.12</v>
      </c>
      <c r="W117" s="159"/>
      <c r="X117" s="159" t="s">
        <v>128</v>
      </c>
      <c r="Y117" s="159" t="s">
        <v>129</v>
      </c>
      <c r="Z117" s="148"/>
      <c r="AA117" s="148"/>
      <c r="AB117" s="148"/>
      <c r="AC117" s="148"/>
      <c r="AD117" s="148"/>
      <c r="AE117" s="148"/>
      <c r="AF117" s="148"/>
      <c r="AG117" s="148" t="s">
        <v>130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3">
      <c r="A118" s="155"/>
      <c r="B118" s="156"/>
      <c r="C118" s="262" t="s">
        <v>290</v>
      </c>
      <c r="D118" s="263"/>
      <c r="E118" s="263"/>
      <c r="F118" s="263"/>
      <c r="G118" s="263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8"/>
      <c r="AA118" s="148"/>
      <c r="AB118" s="148"/>
      <c r="AC118" s="148"/>
      <c r="AD118" s="148"/>
      <c r="AE118" s="148"/>
      <c r="AF118" s="148"/>
      <c r="AG118" s="148" t="s">
        <v>150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3">
      <c r="A119" s="155"/>
      <c r="B119" s="156"/>
      <c r="C119" s="197" t="s">
        <v>291</v>
      </c>
      <c r="D119" s="166"/>
      <c r="E119" s="167"/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8"/>
      <c r="AA119" s="148"/>
      <c r="AB119" s="148"/>
      <c r="AC119" s="148"/>
      <c r="AD119" s="148"/>
      <c r="AE119" s="148"/>
      <c r="AF119" s="148"/>
      <c r="AG119" s="148" t="s">
        <v>136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3">
      <c r="A120" s="155"/>
      <c r="B120" s="156"/>
      <c r="C120" s="198" t="s">
        <v>292</v>
      </c>
      <c r="D120" s="166"/>
      <c r="E120" s="167">
        <v>10</v>
      </c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8"/>
      <c r="AA120" s="148"/>
      <c r="AB120" s="148"/>
      <c r="AC120" s="148"/>
      <c r="AD120" s="148"/>
      <c r="AE120" s="148"/>
      <c r="AF120" s="148"/>
      <c r="AG120" s="148" t="s">
        <v>136</v>
      </c>
      <c r="AH120" s="148">
        <v>2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3" x14ac:dyDescent="0.3">
      <c r="A121" s="155"/>
      <c r="B121" s="156"/>
      <c r="C121" s="198" t="s">
        <v>293</v>
      </c>
      <c r="D121" s="166"/>
      <c r="E121" s="167">
        <v>10</v>
      </c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8"/>
      <c r="AA121" s="148"/>
      <c r="AB121" s="148"/>
      <c r="AC121" s="148"/>
      <c r="AD121" s="148"/>
      <c r="AE121" s="148"/>
      <c r="AF121" s="148"/>
      <c r="AG121" s="148" t="s">
        <v>136</v>
      </c>
      <c r="AH121" s="148">
        <v>2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3" x14ac:dyDescent="0.3">
      <c r="A122" s="155"/>
      <c r="B122" s="156"/>
      <c r="C122" s="198" t="s">
        <v>294</v>
      </c>
      <c r="D122" s="166"/>
      <c r="E122" s="167">
        <v>5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8"/>
      <c r="AA122" s="148"/>
      <c r="AB122" s="148"/>
      <c r="AC122" s="148"/>
      <c r="AD122" s="148"/>
      <c r="AE122" s="148"/>
      <c r="AF122" s="148"/>
      <c r="AG122" s="148" t="s">
        <v>136</v>
      </c>
      <c r="AH122" s="148">
        <v>2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3">
      <c r="A123" s="155"/>
      <c r="B123" s="156"/>
      <c r="C123" s="198" t="s">
        <v>295</v>
      </c>
      <c r="D123" s="166"/>
      <c r="E123" s="167">
        <v>10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8"/>
      <c r="AA123" s="148"/>
      <c r="AB123" s="148"/>
      <c r="AC123" s="148"/>
      <c r="AD123" s="148"/>
      <c r="AE123" s="148"/>
      <c r="AF123" s="148"/>
      <c r="AG123" s="148" t="s">
        <v>136</v>
      </c>
      <c r="AH123" s="148">
        <v>2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3" x14ac:dyDescent="0.3">
      <c r="A124" s="155"/>
      <c r="B124" s="156"/>
      <c r="C124" s="198" t="s">
        <v>296</v>
      </c>
      <c r="D124" s="166"/>
      <c r="E124" s="167">
        <v>10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8"/>
      <c r="AA124" s="148"/>
      <c r="AB124" s="148"/>
      <c r="AC124" s="148"/>
      <c r="AD124" s="148"/>
      <c r="AE124" s="148"/>
      <c r="AF124" s="148"/>
      <c r="AG124" s="148" t="s">
        <v>136</v>
      </c>
      <c r="AH124" s="148">
        <v>2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3" x14ac:dyDescent="0.3">
      <c r="A125" s="155"/>
      <c r="B125" s="156"/>
      <c r="C125" s="198" t="s">
        <v>297</v>
      </c>
      <c r="D125" s="166"/>
      <c r="E125" s="167">
        <v>30</v>
      </c>
      <c r="F125" s="159"/>
      <c r="G125" s="159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8"/>
      <c r="AA125" s="148"/>
      <c r="AB125" s="148"/>
      <c r="AC125" s="148"/>
      <c r="AD125" s="148"/>
      <c r="AE125" s="148"/>
      <c r="AF125" s="148"/>
      <c r="AG125" s="148" t="s">
        <v>136</v>
      </c>
      <c r="AH125" s="148">
        <v>2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3">
      <c r="A126" s="155"/>
      <c r="B126" s="156"/>
      <c r="C126" s="198" t="s">
        <v>298</v>
      </c>
      <c r="D126" s="166"/>
      <c r="E126" s="167">
        <v>60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136</v>
      </c>
      <c r="AH126" s="148">
        <v>2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3">
      <c r="A127" s="155"/>
      <c r="B127" s="156"/>
      <c r="C127" s="198" t="s">
        <v>299</v>
      </c>
      <c r="D127" s="166"/>
      <c r="E127" s="167">
        <v>60</v>
      </c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8"/>
      <c r="AA127" s="148"/>
      <c r="AB127" s="148"/>
      <c r="AC127" s="148"/>
      <c r="AD127" s="148"/>
      <c r="AE127" s="148"/>
      <c r="AF127" s="148"/>
      <c r="AG127" s="148" t="s">
        <v>136</v>
      </c>
      <c r="AH127" s="148">
        <v>2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3">
      <c r="A128" s="155"/>
      <c r="B128" s="156"/>
      <c r="C128" s="198" t="s">
        <v>300</v>
      </c>
      <c r="D128" s="166"/>
      <c r="E128" s="167">
        <v>165</v>
      </c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8"/>
      <c r="AA128" s="148"/>
      <c r="AB128" s="148"/>
      <c r="AC128" s="148"/>
      <c r="AD128" s="148"/>
      <c r="AE128" s="148"/>
      <c r="AF128" s="148"/>
      <c r="AG128" s="148" t="s">
        <v>136</v>
      </c>
      <c r="AH128" s="148">
        <v>2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3">
      <c r="A129" s="155"/>
      <c r="B129" s="156"/>
      <c r="C129" s="198" t="s">
        <v>301</v>
      </c>
      <c r="D129" s="166"/>
      <c r="E129" s="167">
        <v>90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8"/>
      <c r="AA129" s="148"/>
      <c r="AB129" s="148"/>
      <c r="AC129" s="148"/>
      <c r="AD129" s="148"/>
      <c r="AE129" s="148"/>
      <c r="AF129" s="148"/>
      <c r="AG129" s="148" t="s">
        <v>136</v>
      </c>
      <c r="AH129" s="148">
        <v>2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3">
      <c r="A130" s="155"/>
      <c r="B130" s="156"/>
      <c r="C130" s="198" t="s">
        <v>302</v>
      </c>
      <c r="D130" s="166"/>
      <c r="E130" s="167">
        <v>16</v>
      </c>
      <c r="F130" s="159"/>
      <c r="G130" s="159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8"/>
      <c r="AA130" s="148"/>
      <c r="AB130" s="148"/>
      <c r="AC130" s="148"/>
      <c r="AD130" s="148"/>
      <c r="AE130" s="148"/>
      <c r="AF130" s="148"/>
      <c r="AG130" s="148" t="s">
        <v>136</v>
      </c>
      <c r="AH130" s="148">
        <v>2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3">
      <c r="A131" s="155"/>
      <c r="B131" s="156"/>
      <c r="C131" s="198" t="s">
        <v>303</v>
      </c>
      <c r="D131" s="166"/>
      <c r="E131" s="167">
        <v>4</v>
      </c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8"/>
      <c r="AA131" s="148"/>
      <c r="AB131" s="148"/>
      <c r="AC131" s="148"/>
      <c r="AD131" s="148"/>
      <c r="AE131" s="148"/>
      <c r="AF131" s="148"/>
      <c r="AG131" s="148" t="s">
        <v>136</v>
      </c>
      <c r="AH131" s="148">
        <v>2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3">
      <c r="A132" s="155"/>
      <c r="B132" s="156"/>
      <c r="C132" s="198" t="s">
        <v>304</v>
      </c>
      <c r="D132" s="166"/>
      <c r="E132" s="167">
        <v>16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8"/>
      <c r="AA132" s="148"/>
      <c r="AB132" s="148"/>
      <c r="AC132" s="148"/>
      <c r="AD132" s="148"/>
      <c r="AE132" s="148"/>
      <c r="AF132" s="148"/>
      <c r="AG132" s="148" t="s">
        <v>136</v>
      </c>
      <c r="AH132" s="148">
        <v>2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3">
      <c r="A133" s="155"/>
      <c r="B133" s="156"/>
      <c r="C133" s="198" t="s">
        <v>305</v>
      </c>
      <c r="D133" s="166"/>
      <c r="E133" s="167">
        <v>20</v>
      </c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8"/>
      <c r="AA133" s="148"/>
      <c r="AB133" s="148"/>
      <c r="AC133" s="148"/>
      <c r="AD133" s="148"/>
      <c r="AE133" s="148"/>
      <c r="AF133" s="148"/>
      <c r="AG133" s="148" t="s">
        <v>136</v>
      </c>
      <c r="AH133" s="148">
        <v>2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3">
      <c r="A134" s="155"/>
      <c r="B134" s="156"/>
      <c r="C134" s="197" t="s">
        <v>306</v>
      </c>
      <c r="D134" s="166"/>
      <c r="E134" s="167"/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8"/>
      <c r="AA134" s="148"/>
      <c r="AB134" s="148"/>
      <c r="AC134" s="148"/>
      <c r="AD134" s="148"/>
      <c r="AE134" s="148"/>
      <c r="AF134" s="148"/>
      <c r="AG134" s="148" t="s">
        <v>136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3">
      <c r="A135" s="155"/>
      <c r="B135" s="156"/>
      <c r="C135" s="194" t="s">
        <v>72</v>
      </c>
      <c r="D135" s="161"/>
      <c r="E135" s="162">
        <v>1</v>
      </c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8"/>
      <c r="AA135" s="148"/>
      <c r="AB135" s="148"/>
      <c r="AC135" s="148"/>
      <c r="AD135" s="148"/>
      <c r="AE135" s="148"/>
      <c r="AF135" s="148"/>
      <c r="AG135" s="148" t="s">
        <v>136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0.6" outlineLevel="1" x14ac:dyDescent="0.3">
      <c r="A136" s="184">
        <v>54</v>
      </c>
      <c r="B136" s="185" t="s">
        <v>307</v>
      </c>
      <c r="C136" s="195" t="s">
        <v>308</v>
      </c>
      <c r="D136" s="186" t="s">
        <v>199</v>
      </c>
      <c r="E136" s="187">
        <v>1</v>
      </c>
      <c r="F136" s="188"/>
      <c r="G136" s="189">
        <f t="shared" ref="G136:G150" si="7">ROUND(E136*F136,2)</f>
        <v>0</v>
      </c>
      <c r="H136" s="188"/>
      <c r="I136" s="189">
        <f t="shared" ref="I136:I150" si="8">ROUND(E136*H136,2)</f>
        <v>0</v>
      </c>
      <c r="J136" s="188"/>
      <c r="K136" s="189">
        <f t="shared" ref="K136:K150" si="9">ROUND(E136*J136,2)</f>
        <v>0</v>
      </c>
      <c r="L136" s="189">
        <v>21</v>
      </c>
      <c r="M136" s="189">
        <f t="shared" ref="M136:M150" si="10">G136*(1+L136/100)</f>
        <v>0</v>
      </c>
      <c r="N136" s="187">
        <v>0</v>
      </c>
      <c r="O136" s="187">
        <f t="shared" ref="O136:O150" si="11">ROUND(E136*N136,2)</f>
        <v>0</v>
      </c>
      <c r="P136" s="187">
        <v>0</v>
      </c>
      <c r="Q136" s="187">
        <f t="shared" ref="Q136:Q150" si="12">ROUND(E136*P136,2)</f>
        <v>0</v>
      </c>
      <c r="R136" s="189"/>
      <c r="S136" s="189" t="s">
        <v>200</v>
      </c>
      <c r="T136" s="190" t="s">
        <v>201</v>
      </c>
      <c r="U136" s="159">
        <v>0</v>
      </c>
      <c r="V136" s="159">
        <f t="shared" ref="V136:V150" si="13">ROUND(E136*U136,2)</f>
        <v>0</v>
      </c>
      <c r="W136" s="159"/>
      <c r="X136" s="159" t="s">
        <v>128</v>
      </c>
      <c r="Y136" s="159" t="s">
        <v>129</v>
      </c>
      <c r="Z136" s="148"/>
      <c r="AA136" s="148"/>
      <c r="AB136" s="148"/>
      <c r="AC136" s="148"/>
      <c r="AD136" s="148"/>
      <c r="AE136" s="148"/>
      <c r="AF136" s="148"/>
      <c r="AG136" s="148" t="s">
        <v>130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3">
      <c r="A137" s="184">
        <v>55</v>
      </c>
      <c r="B137" s="185" t="s">
        <v>309</v>
      </c>
      <c r="C137" s="195" t="s">
        <v>310</v>
      </c>
      <c r="D137" s="186" t="s">
        <v>219</v>
      </c>
      <c r="E137" s="187">
        <v>1</v>
      </c>
      <c r="F137" s="188"/>
      <c r="G137" s="189">
        <f t="shared" si="7"/>
        <v>0</v>
      </c>
      <c r="H137" s="188"/>
      <c r="I137" s="189">
        <f t="shared" si="8"/>
        <v>0</v>
      </c>
      <c r="J137" s="188"/>
      <c r="K137" s="189">
        <f t="shared" si="9"/>
        <v>0</v>
      </c>
      <c r="L137" s="189">
        <v>21</v>
      </c>
      <c r="M137" s="189">
        <f t="shared" si="10"/>
        <v>0</v>
      </c>
      <c r="N137" s="187">
        <v>0</v>
      </c>
      <c r="O137" s="187">
        <f t="shared" si="11"/>
        <v>0</v>
      </c>
      <c r="P137" s="187">
        <v>0</v>
      </c>
      <c r="Q137" s="187">
        <f t="shared" si="12"/>
        <v>0</v>
      </c>
      <c r="R137" s="189"/>
      <c r="S137" s="189" t="s">
        <v>200</v>
      </c>
      <c r="T137" s="190" t="s">
        <v>201</v>
      </c>
      <c r="U137" s="159">
        <v>0</v>
      </c>
      <c r="V137" s="159">
        <f t="shared" si="13"/>
        <v>0</v>
      </c>
      <c r="W137" s="159"/>
      <c r="X137" s="159" t="s">
        <v>128</v>
      </c>
      <c r="Y137" s="159" t="s">
        <v>129</v>
      </c>
      <c r="Z137" s="148"/>
      <c r="AA137" s="148"/>
      <c r="AB137" s="148"/>
      <c r="AC137" s="148"/>
      <c r="AD137" s="148"/>
      <c r="AE137" s="148"/>
      <c r="AF137" s="148"/>
      <c r="AG137" s="148" t="s">
        <v>130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3">
      <c r="A138" s="184">
        <v>56</v>
      </c>
      <c r="B138" s="185" t="s">
        <v>311</v>
      </c>
      <c r="C138" s="195" t="s">
        <v>312</v>
      </c>
      <c r="D138" s="186" t="s">
        <v>219</v>
      </c>
      <c r="E138" s="187">
        <v>1</v>
      </c>
      <c r="F138" s="188"/>
      <c r="G138" s="189">
        <f t="shared" si="7"/>
        <v>0</v>
      </c>
      <c r="H138" s="188"/>
      <c r="I138" s="189">
        <f t="shared" si="8"/>
        <v>0</v>
      </c>
      <c r="J138" s="188"/>
      <c r="K138" s="189">
        <f t="shared" si="9"/>
        <v>0</v>
      </c>
      <c r="L138" s="189">
        <v>21</v>
      </c>
      <c r="M138" s="189">
        <f t="shared" si="10"/>
        <v>0</v>
      </c>
      <c r="N138" s="187">
        <v>0</v>
      </c>
      <c r="O138" s="187">
        <f t="shared" si="11"/>
        <v>0</v>
      </c>
      <c r="P138" s="187">
        <v>0</v>
      </c>
      <c r="Q138" s="187">
        <f t="shared" si="12"/>
        <v>0</v>
      </c>
      <c r="R138" s="189"/>
      <c r="S138" s="189" t="s">
        <v>200</v>
      </c>
      <c r="T138" s="190" t="s">
        <v>201</v>
      </c>
      <c r="U138" s="159">
        <v>0</v>
      </c>
      <c r="V138" s="159">
        <f t="shared" si="13"/>
        <v>0</v>
      </c>
      <c r="W138" s="159"/>
      <c r="X138" s="159" t="s">
        <v>128</v>
      </c>
      <c r="Y138" s="159" t="s">
        <v>129</v>
      </c>
      <c r="Z138" s="148"/>
      <c r="AA138" s="148"/>
      <c r="AB138" s="148"/>
      <c r="AC138" s="148"/>
      <c r="AD138" s="148"/>
      <c r="AE138" s="148"/>
      <c r="AF138" s="148"/>
      <c r="AG138" s="148" t="s">
        <v>130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3">
      <c r="A139" s="184">
        <v>57</v>
      </c>
      <c r="B139" s="185" t="s">
        <v>313</v>
      </c>
      <c r="C139" s="195" t="s">
        <v>314</v>
      </c>
      <c r="D139" s="186" t="s">
        <v>219</v>
      </c>
      <c r="E139" s="187">
        <v>4</v>
      </c>
      <c r="F139" s="188"/>
      <c r="G139" s="189">
        <f t="shared" si="7"/>
        <v>0</v>
      </c>
      <c r="H139" s="188"/>
      <c r="I139" s="189">
        <f t="shared" si="8"/>
        <v>0</v>
      </c>
      <c r="J139" s="188"/>
      <c r="K139" s="189">
        <f t="shared" si="9"/>
        <v>0</v>
      </c>
      <c r="L139" s="189">
        <v>21</v>
      </c>
      <c r="M139" s="189">
        <f t="shared" si="10"/>
        <v>0</v>
      </c>
      <c r="N139" s="187">
        <v>0</v>
      </c>
      <c r="O139" s="187">
        <f t="shared" si="11"/>
        <v>0</v>
      </c>
      <c r="P139" s="187">
        <v>0</v>
      </c>
      <c r="Q139" s="187">
        <f t="shared" si="12"/>
        <v>0</v>
      </c>
      <c r="R139" s="189"/>
      <c r="S139" s="189" t="s">
        <v>200</v>
      </c>
      <c r="T139" s="190" t="s">
        <v>201</v>
      </c>
      <c r="U139" s="159">
        <v>0</v>
      </c>
      <c r="V139" s="159">
        <f t="shared" si="13"/>
        <v>0</v>
      </c>
      <c r="W139" s="159"/>
      <c r="X139" s="159" t="s">
        <v>128</v>
      </c>
      <c r="Y139" s="159" t="s">
        <v>129</v>
      </c>
      <c r="Z139" s="148"/>
      <c r="AA139" s="148"/>
      <c r="AB139" s="148"/>
      <c r="AC139" s="148"/>
      <c r="AD139" s="148"/>
      <c r="AE139" s="148"/>
      <c r="AF139" s="148"/>
      <c r="AG139" s="148" t="s">
        <v>130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3">
      <c r="A140" s="184">
        <v>58</v>
      </c>
      <c r="B140" s="185" t="s">
        <v>315</v>
      </c>
      <c r="C140" s="195" t="s">
        <v>316</v>
      </c>
      <c r="D140" s="186" t="s">
        <v>172</v>
      </c>
      <c r="E140" s="187">
        <v>1</v>
      </c>
      <c r="F140" s="188"/>
      <c r="G140" s="189">
        <f t="shared" si="7"/>
        <v>0</v>
      </c>
      <c r="H140" s="188"/>
      <c r="I140" s="189">
        <f t="shared" si="8"/>
        <v>0</v>
      </c>
      <c r="J140" s="188"/>
      <c r="K140" s="189">
        <f t="shared" si="9"/>
        <v>0</v>
      </c>
      <c r="L140" s="189">
        <v>21</v>
      </c>
      <c r="M140" s="189">
        <f t="shared" si="10"/>
        <v>0</v>
      </c>
      <c r="N140" s="187">
        <v>0</v>
      </c>
      <c r="O140" s="187">
        <f t="shared" si="11"/>
        <v>0</v>
      </c>
      <c r="P140" s="187">
        <v>0</v>
      </c>
      <c r="Q140" s="187">
        <f t="shared" si="12"/>
        <v>0</v>
      </c>
      <c r="R140" s="189"/>
      <c r="S140" s="189" t="s">
        <v>200</v>
      </c>
      <c r="T140" s="190" t="s">
        <v>201</v>
      </c>
      <c r="U140" s="159">
        <v>0</v>
      </c>
      <c r="V140" s="159">
        <f t="shared" si="13"/>
        <v>0</v>
      </c>
      <c r="W140" s="159"/>
      <c r="X140" s="159" t="s">
        <v>128</v>
      </c>
      <c r="Y140" s="159" t="s">
        <v>129</v>
      </c>
      <c r="Z140" s="148"/>
      <c r="AA140" s="148"/>
      <c r="AB140" s="148"/>
      <c r="AC140" s="148"/>
      <c r="AD140" s="148"/>
      <c r="AE140" s="148"/>
      <c r="AF140" s="148"/>
      <c r="AG140" s="148" t="s">
        <v>130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3">
      <c r="A141" s="184">
        <v>59</v>
      </c>
      <c r="B141" s="185" t="s">
        <v>317</v>
      </c>
      <c r="C141" s="195" t="s">
        <v>318</v>
      </c>
      <c r="D141" s="186" t="s">
        <v>172</v>
      </c>
      <c r="E141" s="187">
        <v>1</v>
      </c>
      <c r="F141" s="188"/>
      <c r="G141" s="189">
        <f t="shared" si="7"/>
        <v>0</v>
      </c>
      <c r="H141" s="188"/>
      <c r="I141" s="189">
        <f t="shared" si="8"/>
        <v>0</v>
      </c>
      <c r="J141" s="188"/>
      <c r="K141" s="189">
        <f t="shared" si="9"/>
        <v>0</v>
      </c>
      <c r="L141" s="189">
        <v>21</v>
      </c>
      <c r="M141" s="189">
        <f t="shared" si="10"/>
        <v>0</v>
      </c>
      <c r="N141" s="187">
        <v>0</v>
      </c>
      <c r="O141" s="187">
        <f t="shared" si="11"/>
        <v>0</v>
      </c>
      <c r="P141" s="187">
        <v>0</v>
      </c>
      <c r="Q141" s="187">
        <f t="shared" si="12"/>
        <v>0</v>
      </c>
      <c r="R141" s="189"/>
      <c r="S141" s="189" t="s">
        <v>200</v>
      </c>
      <c r="T141" s="190" t="s">
        <v>201</v>
      </c>
      <c r="U141" s="159">
        <v>0</v>
      </c>
      <c r="V141" s="159">
        <f t="shared" si="13"/>
        <v>0</v>
      </c>
      <c r="W141" s="159"/>
      <c r="X141" s="159" t="s">
        <v>128</v>
      </c>
      <c r="Y141" s="159" t="s">
        <v>129</v>
      </c>
      <c r="Z141" s="148"/>
      <c r="AA141" s="148"/>
      <c r="AB141" s="148"/>
      <c r="AC141" s="148"/>
      <c r="AD141" s="148"/>
      <c r="AE141" s="148"/>
      <c r="AF141" s="148"/>
      <c r="AG141" s="148" t="s">
        <v>130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3">
      <c r="A142" s="184">
        <v>60</v>
      </c>
      <c r="B142" s="185" t="s">
        <v>319</v>
      </c>
      <c r="C142" s="195" t="s">
        <v>320</v>
      </c>
      <c r="D142" s="186" t="s">
        <v>172</v>
      </c>
      <c r="E142" s="187">
        <v>1</v>
      </c>
      <c r="F142" s="188"/>
      <c r="G142" s="189">
        <f t="shared" si="7"/>
        <v>0</v>
      </c>
      <c r="H142" s="188"/>
      <c r="I142" s="189">
        <f t="shared" si="8"/>
        <v>0</v>
      </c>
      <c r="J142" s="188"/>
      <c r="K142" s="189">
        <f t="shared" si="9"/>
        <v>0</v>
      </c>
      <c r="L142" s="189">
        <v>21</v>
      </c>
      <c r="M142" s="189">
        <f t="shared" si="10"/>
        <v>0</v>
      </c>
      <c r="N142" s="187">
        <v>0</v>
      </c>
      <c r="O142" s="187">
        <f t="shared" si="11"/>
        <v>0</v>
      </c>
      <c r="P142" s="187">
        <v>0</v>
      </c>
      <c r="Q142" s="187">
        <f t="shared" si="12"/>
        <v>0</v>
      </c>
      <c r="R142" s="189"/>
      <c r="S142" s="189" t="s">
        <v>200</v>
      </c>
      <c r="T142" s="190" t="s">
        <v>201</v>
      </c>
      <c r="U142" s="159">
        <v>0</v>
      </c>
      <c r="V142" s="159">
        <f t="shared" si="13"/>
        <v>0</v>
      </c>
      <c r="W142" s="159"/>
      <c r="X142" s="159" t="s">
        <v>128</v>
      </c>
      <c r="Y142" s="159" t="s">
        <v>129</v>
      </c>
      <c r="Z142" s="148"/>
      <c r="AA142" s="148"/>
      <c r="AB142" s="148"/>
      <c r="AC142" s="148"/>
      <c r="AD142" s="148"/>
      <c r="AE142" s="148"/>
      <c r="AF142" s="148"/>
      <c r="AG142" s="148" t="s">
        <v>130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3">
      <c r="A143" s="184">
        <v>61</v>
      </c>
      <c r="B143" s="185" t="s">
        <v>321</v>
      </c>
      <c r="C143" s="195" t="s">
        <v>322</v>
      </c>
      <c r="D143" s="186" t="s">
        <v>172</v>
      </c>
      <c r="E143" s="187">
        <v>1</v>
      </c>
      <c r="F143" s="188"/>
      <c r="G143" s="189">
        <f t="shared" si="7"/>
        <v>0</v>
      </c>
      <c r="H143" s="188"/>
      <c r="I143" s="189">
        <f t="shared" si="8"/>
        <v>0</v>
      </c>
      <c r="J143" s="188"/>
      <c r="K143" s="189">
        <f t="shared" si="9"/>
        <v>0</v>
      </c>
      <c r="L143" s="189">
        <v>21</v>
      </c>
      <c r="M143" s="189">
        <f t="shared" si="10"/>
        <v>0</v>
      </c>
      <c r="N143" s="187">
        <v>0</v>
      </c>
      <c r="O143" s="187">
        <f t="shared" si="11"/>
        <v>0</v>
      </c>
      <c r="P143" s="187">
        <v>0</v>
      </c>
      <c r="Q143" s="187">
        <f t="shared" si="12"/>
        <v>0</v>
      </c>
      <c r="R143" s="189"/>
      <c r="S143" s="189" t="s">
        <v>200</v>
      </c>
      <c r="T143" s="190" t="s">
        <v>201</v>
      </c>
      <c r="U143" s="159">
        <v>0</v>
      </c>
      <c r="V143" s="159">
        <f t="shared" si="13"/>
        <v>0</v>
      </c>
      <c r="W143" s="159"/>
      <c r="X143" s="159" t="s">
        <v>128</v>
      </c>
      <c r="Y143" s="159" t="s">
        <v>129</v>
      </c>
      <c r="Z143" s="148"/>
      <c r="AA143" s="148"/>
      <c r="AB143" s="148"/>
      <c r="AC143" s="148"/>
      <c r="AD143" s="148"/>
      <c r="AE143" s="148"/>
      <c r="AF143" s="148"/>
      <c r="AG143" s="148" t="s">
        <v>130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3">
      <c r="A144" s="184">
        <v>62</v>
      </c>
      <c r="B144" s="185" t="s">
        <v>323</v>
      </c>
      <c r="C144" s="195" t="s">
        <v>324</v>
      </c>
      <c r="D144" s="186" t="s">
        <v>172</v>
      </c>
      <c r="E144" s="187">
        <v>1</v>
      </c>
      <c r="F144" s="188"/>
      <c r="G144" s="189">
        <f t="shared" si="7"/>
        <v>0</v>
      </c>
      <c r="H144" s="188"/>
      <c r="I144" s="189">
        <f t="shared" si="8"/>
        <v>0</v>
      </c>
      <c r="J144" s="188"/>
      <c r="K144" s="189">
        <f t="shared" si="9"/>
        <v>0</v>
      </c>
      <c r="L144" s="189">
        <v>21</v>
      </c>
      <c r="M144" s="189">
        <f t="shared" si="10"/>
        <v>0</v>
      </c>
      <c r="N144" s="187">
        <v>0</v>
      </c>
      <c r="O144" s="187">
        <f t="shared" si="11"/>
        <v>0</v>
      </c>
      <c r="P144" s="187">
        <v>0</v>
      </c>
      <c r="Q144" s="187">
        <f t="shared" si="12"/>
        <v>0</v>
      </c>
      <c r="R144" s="189"/>
      <c r="S144" s="189" t="s">
        <v>200</v>
      </c>
      <c r="T144" s="190" t="s">
        <v>201</v>
      </c>
      <c r="U144" s="159">
        <v>0</v>
      </c>
      <c r="V144" s="159">
        <f t="shared" si="13"/>
        <v>0</v>
      </c>
      <c r="W144" s="159"/>
      <c r="X144" s="159" t="s">
        <v>128</v>
      </c>
      <c r="Y144" s="159" t="s">
        <v>129</v>
      </c>
      <c r="Z144" s="148"/>
      <c r="AA144" s="148"/>
      <c r="AB144" s="148"/>
      <c r="AC144" s="148"/>
      <c r="AD144" s="148"/>
      <c r="AE144" s="148"/>
      <c r="AF144" s="148"/>
      <c r="AG144" s="148" t="s">
        <v>130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3">
      <c r="A145" s="184">
        <v>63</v>
      </c>
      <c r="B145" s="185" t="s">
        <v>325</v>
      </c>
      <c r="C145" s="195" t="s">
        <v>326</v>
      </c>
      <c r="D145" s="186" t="s">
        <v>172</v>
      </c>
      <c r="E145" s="187">
        <v>2</v>
      </c>
      <c r="F145" s="188"/>
      <c r="G145" s="189">
        <f t="shared" si="7"/>
        <v>0</v>
      </c>
      <c r="H145" s="188"/>
      <c r="I145" s="189">
        <f t="shared" si="8"/>
        <v>0</v>
      </c>
      <c r="J145" s="188"/>
      <c r="K145" s="189">
        <f t="shared" si="9"/>
        <v>0</v>
      </c>
      <c r="L145" s="189">
        <v>21</v>
      </c>
      <c r="M145" s="189">
        <f t="shared" si="10"/>
        <v>0</v>
      </c>
      <c r="N145" s="187">
        <v>0</v>
      </c>
      <c r="O145" s="187">
        <f t="shared" si="11"/>
        <v>0</v>
      </c>
      <c r="P145" s="187">
        <v>0</v>
      </c>
      <c r="Q145" s="187">
        <f t="shared" si="12"/>
        <v>0</v>
      </c>
      <c r="R145" s="189"/>
      <c r="S145" s="189" t="s">
        <v>200</v>
      </c>
      <c r="T145" s="190" t="s">
        <v>201</v>
      </c>
      <c r="U145" s="159">
        <v>0</v>
      </c>
      <c r="V145" s="159">
        <f t="shared" si="13"/>
        <v>0</v>
      </c>
      <c r="W145" s="159"/>
      <c r="X145" s="159" t="s">
        <v>128</v>
      </c>
      <c r="Y145" s="159" t="s">
        <v>129</v>
      </c>
      <c r="Z145" s="148"/>
      <c r="AA145" s="148"/>
      <c r="AB145" s="148"/>
      <c r="AC145" s="148"/>
      <c r="AD145" s="148"/>
      <c r="AE145" s="148"/>
      <c r="AF145" s="148"/>
      <c r="AG145" s="148" t="s">
        <v>130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3">
      <c r="A146" s="184">
        <v>64</v>
      </c>
      <c r="B146" s="185" t="s">
        <v>327</v>
      </c>
      <c r="C146" s="195" t="s">
        <v>328</v>
      </c>
      <c r="D146" s="186" t="s">
        <v>172</v>
      </c>
      <c r="E146" s="187">
        <v>2</v>
      </c>
      <c r="F146" s="188"/>
      <c r="G146" s="189">
        <f t="shared" si="7"/>
        <v>0</v>
      </c>
      <c r="H146" s="188"/>
      <c r="I146" s="189">
        <f t="shared" si="8"/>
        <v>0</v>
      </c>
      <c r="J146" s="188"/>
      <c r="K146" s="189">
        <f t="shared" si="9"/>
        <v>0</v>
      </c>
      <c r="L146" s="189">
        <v>21</v>
      </c>
      <c r="M146" s="189">
        <f t="shared" si="10"/>
        <v>0</v>
      </c>
      <c r="N146" s="187">
        <v>0</v>
      </c>
      <c r="O146" s="187">
        <f t="shared" si="11"/>
        <v>0</v>
      </c>
      <c r="P146" s="187">
        <v>0</v>
      </c>
      <c r="Q146" s="187">
        <f t="shared" si="12"/>
        <v>0</v>
      </c>
      <c r="R146" s="189"/>
      <c r="S146" s="189" t="s">
        <v>200</v>
      </c>
      <c r="T146" s="190" t="s">
        <v>201</v>
      </c>
      <c r="U146" s="159">
        <v>0</v>
      </c>
      <c r="V146" s="159">
        <f t="shared" si="13"/>
        <v>0</v>
      </c>
      <c r="W146" s="159"/>
      <c r="X146" s="159" t="s">
        <v>128</v>
      </c>
      <c r="Y146" s="159" t="s">
        <v>129</v>
      </c>
      <c r="Z146" s="148"/>
      <c r="AA146" s="148"/>
      <c r="AB146" s="148"/>
      <c r="AC146" s="148"/>
      <c r="AD146" s="148"/>
      <c r="AE146" s="148"/>
      <c r="AF146" s="148"/>
      <c r="AG146" s="148" t="s">
        <v>130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3">
      <c r="A147" s="184">
        <v>65</v>
      </c>
      <c r="B147" s="185" t="s">
        <v>329</v>
      </c>
      <c r="C147" s="195" t="s">
        <v>330</v>
      </c>
      <c r="D147" s="186" t="s">
        <v>172</v>
      </c>
      <c r="E147" s="187">
        <v>6</v>
      </c>
      <c r="F147" s="188"/>
      <c r="G147" s="189">
        <f t="shared" si="7"/>
        <v>0</v>
      </c>
      <c r="H147" s="188"/>
      <c r="I147" s="189">
        <f t="shared" si="8"/>
        <v>0</v>
      </c>
      <c r="J147" s="188"/>
      <c r="K147" s="189">
        <f t="shared" si="9"/>
        <v>0</v>
      </c>
      <c r="L147" s="189">
        <v>21</v>
      </c>
      <c r="M147" s="189">
        <f t="shared" si="10"/>
        <v>0</v>
      </c>
      <c r="N147" s="187">
        <v>0</v>
      </c>
      <c r="O147" s="187">
        <f t="shared" si="11"/>
        <v>0</v>
      </c>
      <c r="P147" s="187">
        <v>0</v>
      </c>
      <c r="Q147" s="187">
        <f t="shared" si="12"/>
        <v>0</v>
      </c>
      <c r="R147" s="189"/>
      <c r="S147" s="189" t="s">
        <v>200</v>
      </c>
      <c r="T147" s="190" t="s">
        <v>201</v>
      </c>
      <c r="U147" s="159">
        <v>0</v>
      </c>
      <c r="V147" s="159">
        <f t="shared" si="13"/>
        <v>0</v>
      </c>
      <c r="W147" s="159"/>
      <c r="X147" s="159" t="s">
        <v>128</v>
      </c>
      <c r="Y147" s="159" t="s">
        <v>129</v>
      </c>
      <c r="Z147" s="148"/>
      <c r="AA147" s="148"/>
      <c r="AB147" s="148"/>
      <c r="AC147" s="148"/>
      <c r="AD147" s="148"/>
      <c r="AE147" s="148"/>
      <c r="AF147" s="148"/>
      <c r="AG147" s="148" t="s">
        <v>130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3">
      <c r="A148" s="184">
        <v>66</v>
      </c>
      <c r="B148" s="185" t="s">
        <v>331</v>
      </c>
      <c r="C148" s="195" t="s">
        <v>332</v>
      </c>
      <c r="D148" s="186" t="s">
        <v>172</v>
      </c>
      <c r="E148" s="187">
        <v>4</v>
      </c>
      <c r="F148" s="188"/>
      <c r="G148" s="189">
        <f t="shared" si="7"/>
        <v>0</v>
      </c>
      <c r="H148" s="188"/>
      <c r="I148" s="189">
        <f t="shared" si="8"/>
        <v>0</v>
      </c>
      <c r="J148" s="188"/>
      <c r="K148" s="189">
        <f t="shared" si="9"/>
        <v>0</v>
      </c>
      <c r="L148" s="189">
        <v>21</v>
      </c>
      <c r="M148" s="189">
        <f t="shared" si="10"/>
        <v>0</v>
      </c>
      <c r="N148" s="187">
        <v>0</v>
      </c>
      <c r="O148" s="187">
        <f t="shared" si="11"/>
        <v>0</v>
      </c>
      <c r="P148" s="187">
        <v>0</v>
      </c>
      <c r="Q148" s="187">
        <f t="shared" si="12"/>
        <v>0</v>
      </c>
      <c r="R148" s="189"/>
      <c r="S148" s="189" t="s">
        <v>200</v>
      </c>
      <c r="T148" s="190" t="s">
        <v>201</v>
      </c>
      <c r="U148" s="159">
        <v>0</v>
      </c>
      <c r="V148" s="159">
        <f t="shared" si="13"/>
        <v>0</v>
      </c>
      <c r="W148" s="159"/>
      <c r="X148" s="159" t="s">
        <v>128</v>
      </c>
      <c r="Y148" s="159" t="s">
        <v>129</v>
      </c>
      <c r="Z148" s="148"/>
      <c r="AA148" s="148"/>
      <c r="AB148" s="148"/>
      <c r="AC148" s="148"/>
      <c r="AD148" s="148"/>
      <c r="AE148" s="148"/>
      <c r="AF148" s="148"/>
      <c r="AG148" s="148" t="s">
        <v>130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3">
      <c r="A149" s="184">
        <v>67</v>
      </c>
      <c r="B149" s="185" t="s">
        <v>333</v>
      </c>
      <c r="C149" s="195" t="s">
        <v>334</v>
      </c>
      <c r="D149" s="186" t="s">
        <v>172</v>
      </c>
      <c r="E149" s="187">
        <v>2</v>
      </c>
      <c r="F149" s="188"/>
      <c r="G149" s="189">
        <f t="shared" si="7"/>
        <v>0</v>
      </c>
      <c r="H149" s="188"/>
      <c r="I149" s="189">
        <f t="shared" si="8"/>
        <v>0</v>
      </c>
      <c r="J149" s="188"/>
      <c r="K149" s="189">
        <f t="shared" si="9"/>
        <v>0</v>
      </c>
      <c r="L149" s="189">
        <v>21</v>
      </c>
      <c r="M149" s="189">
        <f t="shared" si="10"/>
        <v>0</v>
      </c>
      <c r="N149" s="187">
        <v>0</v>
      </c>
      <c r="O149" s="187">
        <f t="shared" si="11"/>
        <v>0</v>
      </c>
      <c r="P149" s="187">
        <v>0</v>
      </c>
      <c r="Q149" s="187">
        <f t="shared" si="12"/>
        <v>0</v>
      </c>
      <c r="R149" s="189"/>
      <c r="S149" s="189" t="s">
        <v>200</v>
      </c>
      <c r="T149" s="190" t="s">
        <v>201</v>
      </c>
      <c r="U149" s="159">
        <v>0</v>
      </c>
      <c r="V149" s="159">
        <f t="shared" si="13"/>
        <v>0</v>
      </c>
      <c r="W149" s="159"/>
      <c r="X149" s="159" t="s">
        <v>128</v>
      </c>
      <c r="Y149" s="159" t="s">
        <v>129</v>
      </c>
      <c r="Z149" s="148"/>
      <c r="AA149" s="148"/>
      <c r="AB149" s="148"/>
      <c r="AC149" s="148"/>
      <c r="AD149" s="148"/>
      <c r="AE149" s="148"/>
      <c r="AF149" s="148"/>
      <c r="AG149" s="148" t="s">
        <v>130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0.6" outlineLevel="1" x14ac:dyDescent="0.3">
      <c r="A150" s="176">
        <v>68</v>
      </c>
      <c r="B150" s="177" t="s">
        <v>335</v>
      </c>
      <c r="C150" s="193" t="s">
        <v>336</v>
      </c>
      <c r="D150" s="178" t="s">
        <v>274</v>
      </c>
      <c r="E150" s="179">
        <v>2</v>
      </c>
      <c r="F150" s="180"/>
      <c r="G150" s="181">
        <f t="shared" si="7"/>
        <v>0</v>
      </c>
      <c r="H150" s="180"/>
      <c r="I150" s="181">
        <f t="shared" si="8"/>
        <v>0</v>
      </c>
      <c r="J150" s="180"/>
      <c r="K150" s="181">
        <f t="shared" si="9"/>
        <v>0</v>
      </c>
      <c r="L150" s="181">
        <v>21</v>
      </c>
      <c r="M150" s="181">
        <f t="shared" si="10"/>
        <v>0</v>
      </c>
      <c r="N150" s="179">
        <v>2.14E-3</v>
      </c>
      <c r="O150" s="179">
        <f t="shared" si="11"/>
        <v>0</v>
      </c>
      <c r="P150" s="179">
        <v>0</v>
      </c>
      <c r="Q150" s="179">
        <f t="shared" si="12"/>
        <v>0</v>
      </c>
      <c r="R150" s="181"/>
      <c r="S150" s="181" t="s">
        <v>200</v>
      </c>
      <c r="T150" s="182" t="s">
        <v>201</v>
      </c>
      <c r="U150" s="159">
        <v>0.66</v>
      </c>
      <c r="V150" s="159">
        <f t="shared" si="13"/>
        <v>1.32</v>
      </c>
      <c r="W150" s="159"/>
      <c r="X150" s="159" t="s">
        <v>128</v>
      </c>
      <c r="Y150" s="159" t="s">
        <v>129</v>
      </c>
      <c r="Z150" s="148"/>
      <c r="AA150" s="148"/>
      <c r="AB150" s="148"/>
      <c r="AC150" s="148"/>
      <c r="AD150" s="148"/>
      <c r="AE150" s="148"/>
      <c r="AF150" s="148"/>
      <c r="AG150" s="148" t="s">
        <v>130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3">
      <c r="A151" s="155"/>
      <c r="B151" s="156"/>
      <c r="C151" s="262" t="s">
        <v>337</v>
      </c>
      <c r="D151" s="263"/>
      <c r="E151" s="263"/>
      <c r="F151" s="263"/>
      <c r="G151" s="263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8"/>
      <c r="AA151" s="148"/>
      <c r="AB151" s="148"/>
      <c r="AC151" s="148"/>
      <c r="AD151" s="148"/>
      <c r="AE151" s="148"/>
      <c r="AF151" s="148"/>
      <c r="AG151" s="148" t="s">
        <v>150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83" t="str">
        <f>C151</f>
        <v xml:space="preserve"> izolovaná – dvojstěnná s ochranným košem, vyhřívaná 230 V s připojovacím kabelem, DN 110 mm, Q=5,1 l/s (hladina vody 35 mm)</v>
      </c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3">
      <c r="A152" s="155"/>
      <c r="B152" s="156"/>
      <c r="C152" s="260" t="s">
        <v>338</v>
      </c>
      <c r="D152" s="261"/>
      <c r="E152" s="261"/>
      <c r="F152" s="261"/>
      <c r="G152" s="261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8"/>
      <c r="AA152" s="148"/>
      <c r="AB152" s="148"/>
      <c r="AC152" s="148"/>
      <c r="AD152" s="148"/>
      <c r="AE152" s="148"/>
      <c r="AF152" s="148"/>
      <c r="AG152" s="148" t="s">
        <v>150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3">
      <c r="A153" s="176">
        <v>69</v>
      </c>
      <c r="B153" s="177" t="s">
        <v>339</v>
      </c>
      <c r="C153" s="193" t="s">
        <v>340</v>
      </c>
      <c r="D153" s="178" t="s">
        <v>172</v>
      </c>
      <c r="E153" s="179">
        <v>3</v>
      </c>
      <c r="F153" s="180"/>
      <c r="G153" s="181">
        <f>ROUND(E153*F153,2)</f>
        <v>0</v>
      </c>
      <c r="H153" s="180"/>
      <c r="I153" s="181">
        <f>ROUND(E153*H153,2)</f>
        <v>0</v>
      </c>
      <c r="J153" s="180"/>
      <c r="K153" s="181">
        <f>ROUND(E153*J153,2)</f>
        <v>0</v>
      </c>
      <c r="L153" s="181">
        <v>21</v>
      </c>
      <c r="M153" s="181">
        <f>G153*(1+L153/100)</f>
        <v>0</v>
      </c>
      <c r="N153" s="179">
        <v>0</v>
      </c>
      <c r="O153" s="179">
        <f>ROUND(E153*N153,2)</f>
        <v>0</v>
      </c>
      <c r="P153" s="179">
        <v>0</v>
      </c>
      <c r="Q153" s="179">
        <f>ROUND(E153*P153,2)</f>
        <v>0</v>
      </c>
      <c r="R153" s="181"/>
      <c r="S153" s="181" t="s">
        <v>200</v>
      </c>
      <c r="T153" s="182" t="s">
        <v>201</v>
      </c>
      <c r="U153" s="159">
        <v>0</v>
      </c>
      <c r="V153" s="159">
        <f>ROUND(E153*U153,2)</f>
        <v>0</v>
      </c>
      <c r="W153" s="159"/>
      <c r="X153" s="159" t="s">
        <v>128</v>
      </c>
      <c r="Y153" s="159" t="s">
        <v>129</v>
      </c>
      <c r="Z153" s="148"/>
      <c r="AA153" s="148"/>
      <c r="AB153" s="148"/>
      <c r="AC153" s="148"/>
      <c r="AD153" s="148"/>
      <c r="AE153" s="148"/>
      <c r="AF153" s="148"/>
      <c r="AG153" s="148" t="s">
        <v>130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3">
      <c r="A154" s="155">
        <v>70</v>
      </c>
      <c r="B154" s="156" t="s">
        <v>341</v>
      </c>
      <c r="C154" s="196" t="s">
        <v>342</v>
      </c>
      <c r="D154" s="157" t="s">
        <v>0</v>
      </c>
      <c r="E154" s="191"/>
      <c r="F154" s="160"/>
      <c r="G154" s="159">
        <f>ROUND(E154*F154,2)</f>
        <v>0</v>
      </c>
      <c r="H154" s="160"/>
      <c r="I154" s="159">
        <f>ROUND(E154*H154,2)</f>
        <v>0</v>
      </c>
      <c r="J154" s="160"/>
      <c r="K154" s="159">
        <f>ROUND(E154*J154,2)</f>
        <v>0</v>
      </c>
      <c r="L154" s="159">
        <v>21</v>
      </c>
      <c r="M154" s="159">
        <f>G154*(1+L154/100)</f>
        <v>0</v>
      </c>
      <c r="N154" s="158">
        <v>0</v>
      </c>
      <c r="O154" s="158">
        <f>ROUND(E154*N154,2)</f>
        <v>0</v>
      </c>
      <c r="P154" s="158">
        <v>0</v>
      </c>
      <c r="Q154" s="158">
        <f>ROUND(E154*P154,2)</f>
        <v>0</v>
      </c>
      <c r="R154" s="159" t="s">
        <v>253</v>
      </c>
      <c r="S154" s="159" t="s">
        <v>127</v>
      </c>
      <c r="T154" s="159" t="s">
        <v>127</v>
      </c>
      <c r="U154" s="159">
        <v>0</v>
      </c>
      <c r="V154" s="159">
        <f>ROUND(E154*U154,2)</f>
        <v>0</v>
      </c>
      <c r="W154" s="159"/>
      <c r="X154" s="159" t="s">
        <v>248</v>
      </c>
      <c r="Y154" s="159" t="s">
        <v>129</v>
      </c>
      <c r="Z154" s="148"/>
      <c r="AA154" s="148"/>
      <c r="AB154" s="148"/>
      <c r="AC154" s="148"/>
      <c r="AD154" s="148"/>
      <c r="AE154" s="148"/>
      <c r="AF154" s="148"/>
      <c r="AG154" s="148" t="s">
        <v>249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3">
      <c r="A155" s="155"/>
      <c r="B155" s="156"/>
      <c r="C155" s="264" t="s">
        <v>343</v>
      </c>
      <c r="D155" s="265"/>
      <c r="E155" s="265"/>
      <c r="F155" s="265"/>
      <c r="G155" s="265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8"/>
      <c r="AA155" s="148"/>
      <c r="AB155" s="148"/>
      <c r="AC155" s="148"/>
      <c r="AD155" s="148"/>
      <c r="AE155" s="148"/>
      <c r="AF155" s="148"/>
      <c r="AG155" s="148" t="s">
        <v>132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x14ac:dyDescent="0.3">
      <c r="A156" s="169" t="s">
        <v>121</v>
      </c>
      <c r="B156" s="170" t="s">
        <v>84</v>
      </c>
      <c r="C156" s="192" t="s">
        <v>85</v>
      </c>
      <c r="D156" s="171"/>
      <c r="E156" s="172"/>
      <c r="F156" s="173"/>
      <c r="G156" s="173">
        <f>SUMIF(AG157:AG227,"&lt;&gt;NOR",G157:G227)</f>
        <v>0</v>
      </c>
      <c r="H156" s="173"/>
      <c r="I156" s="173">
        <f>SUM(I157:I227)</f>
        <v>0</v>
      </c>
      <c r="J156" s="173"/>
      <c r="K156" s="173">
        <f>SUM(K157:K227)</f>
        <v>0</v>
      </c>
      <c r="L156" s="173"/>
      <c r="M156" s="173">
        <f>SUM(M157:M227)</f>
        <v>0</v>
      </c>
      <c r="N156" s="172"/>
      <c r="O156" s="172">
        <f>SUM(O157:O227)</f>
        <v>0.64</v>
      </c>
      <c r="P156" s="172"/>
      <c r="Q156" s="172">
        <f>SUM(Q157:Q227)</f>
        <v>0</v>
      </c>
      <c r="R156" s="173"/>
      <c r="S156" s="173"/>
      <c r="T156" s="174"/>
      <c r="U156" s="168"/>
      <c r="V156" s="168">
        <f>SUM(V157:V227)</f>
        <v>267.24999999999994</v>
      </c>
      <c r="W156" s="168"/>
      <c r="X156" s="168"/>
      <c r="Y156" s="168"/>
      <c r="AG156" t="s">
        <v>122</v>
      </c>
    </row>
    <row r="157" spans="1:60" outlineLevel="1" x14ac:dyDescent="0.3">
      <c r="A157" s="176">
        <v>71</v>
      </c>
      <c r="B157" s="177" t="s">
        <v>344</v>
      </c>
      <c r="C157" s="193" t="s">
        <v>345</v>
      </c>
      <c r="D157" s="178" t="s">
        <v>162</v>
      </c>
      <c r="E157" s="179">
        <v>145</v>
      </c>
      <c r="F157" s="180"/>
      <c r="G157" s="181">
        <f>ROUND(E157*F157,2)</f>
        <v>0</v>
      </c>
      <c r="H157" s="180"/>
      <c r="I157" s="181">
        <f>ROUND(E157*H157,2)</f>
        <v>0</v>
      </c>
      <c r="J157" s="180"/>
      <c r="K157" s="181">
        <f>ROUND(E157*J157,2)</f>
        <v>0</v>
      </c>
      <c r="L157" s="181">
        <v>21</v>
      </c>
      <c r="M157" s="181">
        <f>G157*(1+L157/100)</f>
        <v>0</v>
      </c>
      <c r="N157" s="179">
        <v>1.47E-3</v>
      </c>
      <c r="O157" s="179">
        <f>ROUND(E157*N157,2)</f>
        <v>0.21</v>
      </c>
      <c r="P157" s="179">
        <v>0</v>
      </c>
      <c r="Q157" s="179">
        <f>ROUND(E157*P157,2)</f>
        <v>0</v>
      </c>
      <c r="R157" s="181" t="s">
        <v>253</v>
      </c>
      <c r="S157" s="181" t="s">
        <v>127</v>
      </c>
      <c r="T157" s="182" t="s">
        <v>127</v>
      </c>
      <c r="U157" s="159">
        <v>0.56799999999999995</v>
      </c>
      <c r="V157" s="159">
        <f>ROUND(E157*U157,2)</f>
        <v>82.36</v>
      </c>
      <c r="W157" s="159"/>
      <c r="X157" s="159" t="s">
        <v>128</v>
      </c>
      <c r="Y157" s="159" t="s">
        <v>129</v>
      </c>
      <c r="Z157" s="148"/>
      <c r="AA157" s="148"/>
      <c r="AB157" s="148"/>
      <c r="AC157" s="148"/>
      <c r="AD157" s="148"/>
      <c r="AE157" s="148"/>
      <c r="AF157" s="148"/>
      <c r="AG157" s="148" t="s">
        <v>130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2" x14ac:dyDescent="0.3">
      <c r="A158" s="155"/>
      <c r="B158" s="156"/>
      <c r="C158" s="266" t="s">
        <v>346</v>
      </c>
      <c r="D158" s="267"/>
      <c r="E158" s="267"/>
      <c r="F158" s="267"/>
      <c r="G158" s="267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8"/>
      <c r="AA158" s="148"/>
      <c r="AB158" s="148"/>
      <c r="AC158" s="148"/>
      <c r="AD158" s="148"/>
      <c r="AE158" s="148"/>
      <c r="AF158" s="148"/>
      <c r="AG158" s="148" t="s">
        <v>132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3">
      <c r="A159" s="155"/>
      <c r="B159" s="156"/>
      <c r="C159" s="260" t="s">
        <v>347</v>
      </c>
      <c r="D159" s="261"/>
      <c r="E159" s="261"/>
      <c r="F159" s="261"/>
      <c r="G159" s="261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59"/>
      <c r="Z159" s="148"/>
      <c r="AA159" s="148"/>
      <c r="AB159" s="148"/>
      <c r="AC159" s="148"/>
      <c r="AD159" s="148"/>
      <c r="AE159" s="148"/>
      <c r="AF159" s="148"/>
      <c r="AG159" s="148" t="s">
        <v>150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3">
      <c r="A160" s="176">
        <v>72</v>
      </c>
      <c r="B160" s="177" t="s">
        <v>348</v>
      </c>
      <c r="C160" s="193" t="s">
        <v>349</v>
      </c>
      <c r="D160" s="178" t="s">
        <v>162</v>
      </c>
      <c r="E160" s="179">
        <v>110</v>
      </c>
      <c r="F160" s="180"/>
      <c r="G160" s="181">
        <f>ROUND(E160*F160,2)</f>
        <v>0</v>
      </c>
      <c r="H160" s="180"/>
      <c r="I160" s="181">
        <f>ROUND(E160*H160,2)</f>
        <v>0</v>
      </c>
      <c r="J160" s="180"/>
      <c r="K160" s="181">
        <f>ROUND(E160*J160,2)</f>
        <v>0</v>
      </c>
      <c r="L160" s="181">
        <v>21</v>
      </c>
      <c r="M160" s="181">
        <f>G160*(1+L160/100)</f>
        <v>0</v>
      </c>
      <c r="N160" s="179">
        <v>2.3400000000000001E-3</v>
      </c>
      <c r="O160" s="179">
        <f>ROUND(E160*N160,2)</f>
        <v>0.26</v>
      </c>
      <c r="P160" s="179">
        <v>0</v>
      </c>
      <c r="Q160" s="179">
        <f>ROUND(E160*P160,2)</f>
        <v>0</v>
      </c>
      <c r="R160" s="181" t="s">
        <v>253</v>
      </c>
      <c r="S160" s="181" t="s">
        <v>127</v>
      </c>
      <c r="T160" s="182" t="s">
        <v>127</v>
      </c>
      <c r="U160" s="159">
        <v>0.67300000000000004</v>
      </c>
      <c r="V160" s="159">
        <f>ROUND(E160*U160,2)</f>
        <v>74.03</v>
      </c>
      <c r="W160" s="159"/>
      <c r="X160" s="159" t="s">
        <v>128</v>
      </c>
      <c r="Y160" s="159" t="s">
        <v>129</v>
      </c>
      <c r="Z160" s="148"/>
      <c r="AA160" s="148"/>
      <c r="AB160" s="148"/>
      <c r="AC160" s="148"/>
      <c r="AD160" s="148"/>
      <c r="AE160" s="148"/>
      <c r="AF160" s="148"/>
      <c r="AG160" s="148" t="s">
        <v>130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3">
      <c r="A161" s="155"/>
      <c r="B161" s="156"/>
      <c r="C161" s="266" t="s">
        <v>346</v>
      </c>
      <c r="D161" s="267"/>
      <c r="E161" s="267"/>
      <c r="F161" s="267"/>
      <c r="G161" s="267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8"/>
      <c r="AA161" s="148"/>
      <c r="AB161" s="148"/>
      <c r="AC161" s="148"/>
      <c r="AD161" s="148"/>
      <c r="AE161" s="148"/>
      <c r="AF161" s="148"/>
      <c r="AG161" s="148" t="s">
        <v>132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3">
      <c r="A162" s="155"/>
      <c r="B162" s="156"/>
      <c r="C162" s="260" t="s">
        <v>347</v>
      </c>
      <c r="D162" s="261"/>
      <c r="E162" s="261"/>
      <c r="F162" s="261"/>
      <c r="G162" s="261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8"/>
      <c r="AA162" s="148"/>
      <c r="AB162" s="148"/>
      <c r="AC162" s="148"/>
      <c r="AD162" s="148"/>
      <c r="AE162" s="148"/>
      <c r="AF162" s="148"/>
      <c r="AG162" s="148" t="s">
        <v>150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0.6" outlineLevel="1" x14ac:dyDescent="0.3">
      <c r="A163" s="176">
        <v>73</v>
      </c>
      <c r="B163" s="177" t="s">
        <v>350</v>
      </c>
      <c r="C163" s="193" t="s">
        <v>351</v>
      </c>
      <c r="D163" s="178" t="s">
        <v>162</v>
      </c>
      <c r="E163" s="179">
        <v>38</v>
      </c>
      <c r="F163" s="180"/>
      <c r="G163" s="181">
        <f>ROUND(E163*F163,2)</f>
        <v>0</v>
      </c>
      <c r="H163" s="180"/>
      <c r="I163" s="181">
        <f>ROUND(E163*H163,2)</f>
        <v>0</v>
      </c>
      <c r="J163" s="180"/>
      <c r="K163" s="181">
        <f>ROUND(E163*J163,2)</f>
        <v>0</v>
      </c>
      <c r="L163" s="181">
        <v>21</v>
      </c>
      <c r="M163" s="181">
        <f>G163*(1+L163/100)</f>
        <v>0</v>
      </c>
      <c r="N163" s="179">
        <v>4.2999999999999999E-4</v>
      </c>
      <c r="O163" s="179">
        <f>ROUND(E163*N163,2)</f>
        <v>0.02</v>
      </c>
      <c r="P163" s="179">
        <v>0</v>
      </c>
      <c r="Q163" s="179">
        <f>ROUND(E163*P163,2)</f>
        <v>0</v>
      </c>
      <c r="R163" s="181" t="s">
        <v>253</v>
      </c>
      <c r="S163" s="181" t="s">
        <v>127</v>
      </c>
      <c r="T163" s="182" t="s">
        <v>127</v>
      </c>
      <c r="U163" s="159">
        <v>0.27889999999999998</v>
      </c>
      <c r="V163" s="159">
        <f>ROUND(E163*U163,2)</f>
        <v>10.6</v>
      </c>
      <c r="W163" s="159"/>
      <c r="X163" s="159" t="s">
        <v>128</v>
      </c>
      <c r="Y163" s="159" t="s">
        <v>129</v>
      </c>
      <c r="Z163" s="148"/>
      <c r="AA163" s="148"/>
      <c r="AB163" s="148"/>
      <c r="AC163" s="148"/>
      <c r="AD163" s="148"/>
      <c r="AE163" s="148"/>
      <c r="AF163" s="148"/>
      <c r="AG163" s="148" t="s">
        <v>130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3">
      <c r="A164" s="155"/>
      <c r="B164" s="156"/>
      <c r="C164" s="266" t="s">
        <v>346</v>
      </c>
      <c r="D164" s="267"/>
      <c r="E164" s="267"/>
      <c r="F164" s="267"/>
      <c r="G164" s="267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8"/>
      <c r="AA164" s="148"/>
      <c r="AB164" s="148"/>
      <c r="AC164" s="148"/>
      <c r="AD164" s="148"/>
      <c r="AE164" s="148"/>
      <c r="AF164" s="148"/>
      <c r="AG164" s="148" t="s">
        <v>132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3">
      <c r="A165" s="155"/>
      <c r="B165" s="156"/>
      <c r="C165" s="260" t="s">
        <v>347</v>
      </c>
      <c r="D165" s="261"/>
      <c r="E165" s="261"/>
      <c r="F165" s="261"/>
      <c r="G165" s="261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8"/>
      <c r="AA165" s="148"/>
      <c r="AB165" s="148"/>
      <c r="AC165" s="148"/>
      <c r="AD165" s="148"/>
      <c r="AE165" s="148"/>
      <c r="AF165" s="148"/>
      <c r="AG165" s="148" t="s">
        <v>150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0.6" outlineLevel="1" x14ac:dyDescent="0.3">
      <c r="A166" s="176">
        <v>74</v>
      </c>
      <c r="B166" s="177" t="s">
        <v>352</v>
      </c>
      <c r="C166" s="193" t="s">
        <v>353</v>
      </c>
      <c r="D166" s="178" t="s">
        <v>162</v>
      </c>
      <c r="E166" s="179">
        <v>15</v>
      </c>
      <c r="F166" s="180"/>
      <c r="G166" s="181">
        <f>ROUND(E166*F166,2)</f>
        <v>0</v>
      </c>
      <c r="H166" s="180"/>
      <c r="I166" s="181">
        <f>ROUND(E166*H166,2)</f>
        <v>0</v>
      </c>
      <c r="J166" s="180"/>
      <c r="K166" s="181">
        <f>ROUND(E166*J166,2)</f>
        <v>0</v>
      </c>
      <c r="L166" s="181">
        <v>21</v>
      </c>
      <c r="M166" s="181">
        <f>G166*(1+L166/100)</f>
        <v>0</v>
      </c>
      <c r="N166" s="179">
        <v>5.2999999999999998E-4</v>
      </c>
      <c r="O166" s="179">
        <f>ROUND(E166*N166,2)</f>
        <v>0.01</v>
      </c>
      <c r="P166" s="179">
        <v>0</v>
      </c>
      <c r="Q166" s="179">
        <f>ROUND(E166*P166,2)</f>
        <v>0</v>
      </c>
      <c r="R166" s="181" t="s">
        <v>253</v>
      </c>
      <c r="S166" s="181" t="s">
        <v>127</v>
      </c>
      <c r="T166" s="182" t="s">
        <v>127</v>
      </c>
      <c r="U166" s="159">
        <v>0.3</v>
      </c>
      <c r="V166" s="159">
        <f>ROUND(E166*U166,2)</f>
        <v>4.5</v>
      </c>
      <c r="W166" s="159"/>
      <c r="X166" s="159" t="s">
        <v>128</v>
      </c>
      <c r="Y166" s="159" t="s">
        <v>129</v>
      </c>
      <c r="Z166" s="148"/>
      <c r="AA166" s="148"/>
      <c r="AB166" s="148"/>
      <c r="AC166" s="148"/>
      <c r="AD166" s="148"/>
      <c r="AE166" s="148"/>
      <c r="AF166" s="148"/>
      <c r="AG166" s="148" t="s">
        <v>130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3">
      <c r="A167" s="155"/>
      <c r="B167" s="156"/>
      <c r="C167" s="266" t="s">
        <v>346</v>
      </c>
      <c r="D167" s="267"/>
      <c r="E167" s="267"/>
      <c r="F167" s="267"/>
      <c r="G167" s="267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8"/>
      <c r="AA167" s="148"/>
      <c r="AB167" s="148"/>
      <c r="AC167" s="148"/>
      <c r="AD167" s="148"/>
      <c r="AE167" s="148"/>
      <c r="AF167" s="148"/>
      <c r="AG167" s="148" t="s">
        <v>132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3">
      <c r="A168" s="155"/>
      <c r="B168" s="156"/>
      <c r="C168" s="260" t="s">
        <v>354</v>
      </c>
      <c r="D168" s="261"/>
      <c r="E168" s="261"/>
      <c r="F168" s="261"/>
      <c r="G168" s="261"/>
      <c r="H168" s="159"/>
      <c r="I168" s="159"/>
      <c r="J168" s="159"/>
      <c r="K168" s="159"/>
      <c r="L168" s="159"/>
      <c r="M168" s="159"/>
      <c r="N168" s="158"/>
      <c r="O168" s="158"/>
      <c r="P168" s="158"/>
      <c r="Q168" s="158"/>
      <c r="R168" s="159"/>
      <c r="S168" s="159"/>
      <c r="T168" s="159"/>
      <c r="U168" s="159"/>
      <c r="V168" s="159"/>
      <c r="W168" s="159"/>
      <c r="X168" s="159"/>
      <c r="Y168" s="159"/>
      <c r="Z168" s="148"/>
      <c r="AA168" s="148"/>
      <c r="AB168" s="148"/>
      <c r="AC168" s="148"/>
      <c r="AD168" s="148"/>
      <c r="AE168" s="148"/>
      <c r="AF168" s="148"/>
      <c r="AG168" s="148" t="s">
        <v>150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3" x14ac:dyDescent="0.3">
      <c r="A169" s="155"/>
      <c r="B169" s="156"/>
      <c r="C169" s="260" t="s">
        <v>347</v>
      </c>
      <c r="D169" s="261"/>
      <c r="E169" s="261"/>
      <c r="F169" s="261"/>
      <c r="G169" s="261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8"/>
      <c r="AA169" s="148"/>
      <c r="AB169" s="148"/>
      <c r="AC169" s="148"/>
      <c r="AD169" s="148"/>
      <c r="AE169" s="148"/>
      <c r="AF169" s="148"/>
      <c r="AG169" s="148" t="s">
        <v>150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0.6" outlineLevel="1" x14ac:dyDescent="0.3">
      <c r="A170" s="176">
        <v>75</v>
      </c>
      <c r="B170" s="177" t="s">
        <v>355</v>
      </c>
      <c r="C170" s="193" t="s">
        <v>356</v>
      </c>
      <c r="D170" s="178" t="s">
        <v>162</v>
      </c>
      <c r="E170" s="179">
        <v>2</v>
      </c>
      <c r="F170" s="180"/>
      <c r="G170" s="181">
        <f>ROUND(E170*F170,2)</f>
        <v>0</v>
      </c>
      <c r="H170" s="180"/>
      <c r="I170" s="181">
        <f>ROUND(E170*H170,2)</f>
        <v>0</v>
      </c>
      <c r="J170" s="180"/>
      <c r="K170" s="181">
        <f>ROUND(E170*J170,2)</f>
        <v>0</v>
      </c>
      <c r="L170" s="181">
        <v>21</v>
      </c>
      <c r="M170" s="181">
        <f>G170*(1+L170/100)</f>
        <v>0</v>
      </c>
      <c r="N170" s="179">
        <v>7.2999999999999996E-4</v>
      </c>
      <c r="O170" s="179">
        <f>ROUND(E170*N170,2)</f>
        <v>0</v>
      </c>
      <c r="P170" s="179">
        <v>0</v>
      </c>
      <c r="Q170" s="179">
        <f>ROUND(E170*P170,2)</f>
        <v>0</v>
      </c>
      <c r="R170" s="181" t="s">
        <v>253</v>
      </c>
      <c r="S170" s="181" t="s">
        <v>127</v>
      </c>
      <c r="T170" s="182" t="s">
        <v>127</v>
      </c>
      <c r="U170" s="159">
        <v>0.33279999999999998</v>
      </c>
      <c r="V170" s="159">
        <f>ROUND(E170*U170,2)</f>
        <v>0.67</v>
      </c>
      <c r="W170" s="159"/>
      <c r="X170" s="159" t="s">
        <v>128</v>
      </c>
      <c r="Y170" s="159" t="s">
        <v>129</v>
      </c>
      <c r="Z170" s="148"/>
      <c r="AA170" s="148"/>
      <c r="AB170" s="148"/>
      <c r="AC170" s="148"/>
      <c r="AD170" s="148"/>
      <c r="AE170" s="148"/>
      <c r="AF170" s="148"/>
      <c r="AG170" s="148" t="s">
        <v>130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3">
      <c r="A171" s="155"/>
      <c r="B171" s="156"/>
      <c r="C171" s="266" t="s">
        <v>346</v>
      </c>
      <c r="D171" s="267"/>
      <c r="E171" s="267"/>
      <c r="F171" s="267"/>
      <c r="G171" s="267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8"/>
      <c r="AA171" s="148"/>
      <c r="AB171" s="148"/>
      <c r="AC171" s="148"/>
      <c r="AD171" s="148"/>
      <c r="AE171" s="148"/>
      <c r="AF171" s="148"/>
      <c r="AG171" s="148" t="s">
        <v>132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3">
      <c r="A172" s="155"/>
      <c r="B172" s="156"/>
      <c r="C172" s="260" t="s">
        <v>354</v>
      </c>
      <c r="D172" s="261"/>
      <c r="E172" s="261"/>
      <c r="F172" s="261"/>
      <c r="G172" s="261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59"/>
      <c r="Z172" s="148"/>
      <c r="AA172" s="148"/>
      <c r="AB172" s="148"/>
      <c r="AC172" s="148"/>
      <c r="AD172" s="148"/>
      <c r="AE172" s="148"/>
      <c r="AF172" s="148"/>
      <c r="AG172" s="148" t="s">
        <v>150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3" x14ac:dyDescent="0.3">
      <c r="A173" s="155"/>
      <c r="B173" s="156"/>
      <c r="C173" s="260" t="s">
        <v>347</v>
      </c>
      <c r="D173" s="261"/>
      <c r="E173" s="261"/>
      <c r="F173" s="261"/>
      <c r="G173" s="261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59"/>
      <c r="Z173" s="148"/>
      <c r="AA173" s="148"/>
      <c r="AB173" s="148"/>
      <c r="AC173" s="148"/>
      <c r="AD173" s="148"/>
      <c r="AE173" s="148"/>
      <c r="AF173" s="148"/>
      <c r="AG173" s="148" t="s">
        <v>150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0.6" outlineLevel="1" x14ac:dyDescent="0.3">
      <c r="A174" s="176">
        <v>76</v>
      </c>
      <c r="B174" s="177" t="s">
        <v>357</v>
      </c>
      <c r="C174" s="193" t="s">
        <v>358</v>
      </c>
      <c r="D174" s="178" t="s">
        <v>162</v>
      </c>
      <c r="E174" s="179">
        <v>26</v>
      </c>
      <c r="F174" s="180"/>
      <c r="G174" s="181">
        <f>ROUND(E174*F174,2)</f>
        <v>0</v>
      </c>
      <c r="H174" s="180"/>
      <c r="I174" s="181">
        <f>ROUND(E174*H174,2)</f>
        <v>0</v>
      </c>
      <c r="J174" s="180"/>
      <c r="K174" s="181">
        <f>ROUND(E174*J174,2)</f>
        <v>0</v>
      </c>
      <c r="L174" s="181">
        <v>21</v>
      </c>
      <c r="M174" s="181">
        <f>G174*(1+L174/100)</f>
        <v>0</v>
      </c>
      <c r="N174" s="179">
        <v>3.0000000000000001E-5</v>
      </c>
      <c r="O174" s="179">
        <f>ROUND(E174*N174,2)</f>
        <v>0</v>
      </c>
      <c r="P174" s="179">
        <v>0</v>
      </c>
      <c r="Q174" s="179">
        <f>ROUND(E174*P174,2)</f>
        <v>0</v>
      </c>
      <c r="R174" s="181" t="s">
        <v>253</v>
      </c>
      <c r="S174" s="181" t="s">
        <v>127</v>
      </c>
      <c r="T174" s="182" t="s">
        <v>127</v>
      </c>
      <c r="U174" s="159">
        <v>0.129</v>
      </c>
      <c r="V174" s="159">
        <f>ROUND(E174*U174,2)</f>
        <v>3.35</v>
      </c>
      <c r="W174" s="159"/>
      <c r="X174" s="159" t="s">
        <v>128</v>
      </c>
      <c r="Y174" s="159" t="s">
        <v>129</v>
      </c>
      <c r="Z174" s="148"/>
      <c r="AA174" s="148"/>
      <c r="AB174" s="148"/>
      <c r="AC174" s="148"/>
      <c r="AD174" s="148"/>
      <c r="AE174" s="148"/>
      <c r="AF174" s="148"/>
      <c r="AG174" s="148" t="s">
        <v>130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3">
      <c r="A175" s="155"/>
      <c r="B175" s="156"/>
      <c r="C175" s="262" t="s">
        <v>359</v>
      </c>
      <c r="D175" s="263"/>
      <c r="E175" s="263"/>
      <c r="F175" s="263"/>
      <c r="G175" s="263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8"/>
      <c r="AA175" s="148"/>
      <c r="AB175" s="148"/>
      <c r="AC175" s="148"/>
      <c r="AD175" s="148"/>
      <c r="AE175" s="148"/>
      <c r="AF175" s="148"/>
      <c r="AG175" s="148" t="s">
        <v>150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0.6" outlineLevel="1" x14ac:dyDescent="0.3">
      <c r="A176" s="176">
        <v>77</v>
      </c>
      <c r="B176" s="177" t="s">
        <v>360</v>
      </c>
      <c r="C176" s="193" t="s">
        <v>361</v>
      </c>
      <c r="D176" s="178" t="s">
        <v>162</v>
      </c>
      <c r="E176" s="179">
        <v>7</v>
      </c>
      <c r="F176" s="180"/>
      <c r="G176" s="181">
        <f>ROUND(E176*F176,2)</f>
        <v>0</v>
      </c>
      <c r="H176" s="180"/>
      <c r="I176" s="181">
        <f>ROUND(E176*H176,2)</f>
        <v>0</v>
      </c>
      <c r="J176" s="180"/>
      <c r="K176" s="181">
        <f>ROUND(E176*J176,2)</f>
        <v>0</v>
      </c>
      <c r="L176" s="181">
        <v>21</v>
      </c>
      <c r="M176" s="181">
        <f>G176*(1+L176/100)</f>
        <v>0</v>
      </c>
      <c r="N176" s="179">
        <v>6.0000000000000002E-5</v>
      </c>
      <c r="O176" s="179">
        <f>ROUND(E176*N176,2)</f>
        <v>0</v>
      </c>
      <c r="P176" s="179">
        <v>0</v>
      </c>
      <c r="Q176" s="179">
        <f>ROUND(E176*P176,2)</f>
        <v>0</v>
      </c>
      <c r="R176" s="181" t="s">
        <v>253</v>
      </c>
      <c r="S176" s="181" t="s">
        <v>127</v>
      </c>
      <c r="T176" s="182" t="s">
        <v>127</v>
      </c>
      <c r="U176" s="159">
        <v>0.129</v>
      </c>
      <c r="V176" s="159">
        <f>ROUND(E176*U176,2)</f>
        <v>0.9</v>
      </c>
      <c r="W176" s="159"/>
      <c r="X176" s="159" t="s">
        <v>128</v>
      </c>
      <c r="Y176" s="159" t="s">
        <v>129</v>
      </c>
      <c r="Z176" s="148"/>
      <c r="AA176" s="148"/>
      <c r="AB176" s="148"/>
      <c r="AC176" s="148"/>
      <c r="AD176" s="148"/>
      <c r="AE176" s="148"/>
      <c r="AF176" s="148"/>
      <c r="AG176" s="148" t="s">
        <v>130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3">
      <c r="A177" s="155"/>
      <c r="B177" s="156"/>
      <c r="C177" s="262" t="s">
        <v>359</v>
      </c>
      <c r="D177" s="263"/>
      <c r="E177" s="263"/>
      <c r="F177" s="263"/>
      <c r="G177" s="263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8"/>
      <c r="AA177" s="148"/>
      <c r="AB177" s="148"/>
      <c r="AC177" s="148"/>
      <c r="AD177" s="148"/>
      <c r="AE177" s="148"/>
      <c r="AF177" s="148"/>
      <c r="AG177" s="148" t="s">
        <v>150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0.6" outlineLevel="1" x14ac:dyDescent="0.3">
      <c r="A178" s="176">
        <v>78</v>
      </c>
      <c r="B178" s="177" t="s">
        <v>362</v>
      </c>
      <c r="C178" s="193" t="s">
        <v>363</v>
      </c>
      <c r="D178" s="178" t="s">
        <v>162</v>
      </c>
      <c r="E178" s="179">
        <v>2</v>
      </c>
      <c r="F178" s="180"/>
      <c r="G178" s="181">
        <f>ROUND(E178*F178,2)</f>
        <v>0</v>
      </c>
      <c r="H178" s="180"/>
      <c r="I178" s="181">
        <f>ROUND(E178*H178,2)</f>
        <v>0</v>
      </c>
      <c r="J178" s="180"/>
      <c r="K178" s="181">
        <f>ROUND(E178*J178,2)</f>
        <v>0</v>
      </c>
      <c r="L178" s="181">
        <v>21</v>
      </c>
      <c r="M178" s="181">
        <f>G178*(1+L178/100)</f>
        <v>0</v>
      </c>
      <c r="N178" s="179">
        <v>5.0000000000000002E-5</v>
      </c>
      <c r="O178" s="179">
        <f>ROUND(E178*N178,2)</f>
        <v>0</v>
      </c>
      <c r="P178" s="179">
        <v>0</v>
      </c>
      <c r="Q178" s="179">
        <f>ROUND(E178*P178,2)</f>
        <v>0</v>
      </c>
      <c r="R178" s="181" t="s">
        <v>253</v>
      </c>
      <c r="S178" s="181" t="s">
        <v>127</v>
      </c>
      <c r="T178" s="182" t="s">
        <v>127</v>
      </c>
      <c r="U178" s="159">
        <v>0.14199999999999999</v>
      </c>
      <c r="V178" s="159">
        <f>ROUND(E178*U178,2)</f>
        <v>0.28000000000000003</v>
      </c>
      <c r="W178" s="159"/>
      <c r="X178" s="159" t="s">
        <v>128</v>
      </c>
      <c r="Y178" s="159" t="s">
        <v>129</v>
      </c>
      <c r="Z178" s="148"/>
      <c r="AA178" s="148"/>
      <c r="AB178" s="148"/>
      <c r="AC178" s="148"/>
      <c r="AD178" s="148"/>
      <c r="AE178" s="148"/>
      <c r="AF178" s="148"/>
      <c r="AG178" s="148" t="s">
        <v>130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3">
      <c r="A179" s="155"/>
      <c r="B179" s="156"/>
      <c r="C179" s="262" t="s">
        <v>359</v>
      </c>
      <c r="D179" s="263"/>
      <c r="E179" s="263"/>
      <c r="F179" s="263"/>
      <c r="G179" s="263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59"/>
      <c r="Z179" s="148"/>
      <c r="AA179" s="148"/>
      <c r="AB179" s="148"/>
      <c r="AC179" s="148"/>
      <c r="AD179" s="148"/>
      <c r="AE179" s="148"/>
      <c r="AF179" s="148"/>
      <c r="AG179" s="148" t="s">
        <v>150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0.6" outlineLevel="1" x14ac:dyDescent="0.3">
      <c r="A180" s="176">
        <v>79</v>
      </c>
      <c r="B180" s="177" t="s">
        <v>364</v>
      </c>
      <c r="C180" s="193" t="s">
        <v>365</v>
      </c>
      <c r="D180" s="178" t="s">
        <v>162</v>
      </c>
      <c r="E180" s="179">
        <v>6</v>
      </c>
      <c r="F180" s="180"/>
      <c r="G180" s="181">
        <f>ROUND(E180*F180,2)</f>
        <v>0</v>
      </c>
      <c r="H180" s="180"/>
      <c r="I180" s="181">
        <f>ROUND(E180*H180,2)</f>
        <v>0</v>
      </c>
      <c r="J180" s="180"/>
      <c r="K180" s="181">
        <f>ROUND(E180*J180,2)</f>
        <v>0</v>
      </c>
      <c r="L180" s="181">
        <v>21</v>
      </c>
      <c r="M180" s="181">
        <f>G180*(1+L180/100)</f>
        <v>0</v>
      </c>
      <c r="N180" s="179">
        <v>4.0000000000000003E-5</v>
      </c>
      <c r="O180" s="179">
        <f>ROUND(E180*N180,2)</f>
        <v>0</v>
      </c>
      <c r="P180" s="179">
        <v>0</v>
      </c>
      <c r="Q180" s="179">
        <f>ROUND(E180*P180,2)</f>
        <v>0</v>
      </c>
      <c r="R180" s="181" t="s">
        <v>253</v>
      </c>
      <c r="S180" s="181" t="s">
        <v>127</v>
      </c>
      <c r="T180" s="182" t="s">
        <v>127</v>
      </c>
      <c r="U180" s="159">
        <v>0.129</v>
      </c>
      <c r="V180" s="159">
        <f>ROUND(E180*U180,2)</f>
        <v>0.77</v>
      </c>
      <c r="W180" s="159"/>
      <c r="X180" s="159" t="s">
        <v>128</v>
      </c>
      <c r="Y180" s="159" t="s">
        <v>129</v>
      </c>
      <c r="Z180" s="148"/>
      <c r="AA180" s="148"/>
      <c r="AB180" s="148"/>
      <c r="AC180" s="148"/>
      <c r="AD180" s="148"/>
      <c r="AE180" s="148"/>
      <c r="AF180" s="148"/>
      <c r="AG180" s="148" t="s">
        <v>130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3">
      <c r="A181" s="155"/>
      <c r="B181" s="156"/>
      <c r="C181" s="262" t="s">
        <v>359</v>
      </c>
      <c r="D181" s="263"/>
      <c r="E181" s="263"/>
      <c r="F181" s="263"/>
      <c r="G181" s="263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8"/>
      <c r="AA181" s="148"/>
      <c r="AB181" s="148"/>
      <c r="AC181" s="148"/>
      <c r="AD181" s="148"/>
      <c r="AE181" s="148"/>
      <c r="AF181" s="148"/>
      <c r="AG181" s="148" t="s">
        <v>150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0.6" outlineLevel="1" x14ac:dyDescent="0.3">
      <c r="A182" s="176">
        <v>80</v>
      </c>
      <c r="B182" s="177" t="s">
        <v>366</v>
      </c>
      <c r="C182" s="193" t="s">
        <v>367</v>
      </c>
      <c r="D182" s="178" t="s">
        <v>162</v>
      </c>
      <c r="E182" s="179">
        <v>2</v>
      </c>
      <c r="F182" s="180"/>
      <c r="G182" s="181">
        <f>ROUND(E182*F182,2)</f>
        <v>0</v>
      </c>
      <c r="H182" s="180"/>
      <c r="I182" s="181">
        <f>ROUND(E182*H182,2)</f>
        <v>0</v>
      </c>
      <c r="J182" s="180"/>
      <c r="K182" s="181">
        <f>ROUND(E182*J182,2)</f>
        <v>0</v>
      </c>
      <c r="L182" s="181">
        <v>21</v>
      </c>
      <c r="M182" s="181">
        <f>G182*(1+L182/100)</f>
        <v>0</v>
      </c>
      <c r="N182" s="179">
        <v>6.0000000000000002E-5</v>
      </c>
      <c r="O182" s="179">
        <f>ROUND(E182*N182,2)</f>
        <v>0</v>
      </c>
      <c r="P182" s="179">
        <v>0</v>
      </c>
      <c r="Q182" s="179">
        <f>ROUND(E182*P182,2)</f>
        <v>0</v>
      </c>
      <c r="R182" s="181" t="s">
        <v>253</v>
      </c>
      <c r="S182" s="181" t="s">
        <v>127</v>
      </c>
      <c r="T182" s="182" t="s">
        <v>127</v>
      </c>
      <c r="U182" s="159">
        <v>0.129</v>
      </c>
      <c r="V182" s="159">
        <f>ROUND(E182*U182,2)</f>
        <v>0.26</v>
      </c>
      <c r="W182" s="159"/>
      <c r="X182" s="159" t="s">
        <v>128</v>
      </c>
      <c r="Y182" s="159" t="s">
        <v>129</v>
      </c>
      <c r="Z182" s="148"/>
      <c r="AA182" s="148"/>
      <c r="AB182" s="148"/>
      <c r="AC182" s="148"/>
      <c r="AD182" s="148"/>
      <c r="AE182" s="148"/>
      <c r="AF182" s="148"/>
      <c r="AG182" s="148" t="s">
        <v>130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2" x14ac:dyDescent="0.3">
      <c r="A183" s="155"/>
      <c r="B183" s="156"/>
      <c r="C183" s="262" t="s">
        <v>359</v>
      </c>
      <c r="D183" s="263"/>
      <c r="E183" s="263"/>
      <c r="F183" s="263"/>
      <c r="G183" s="263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8"/>
      <c r="AA183" s="148"/>
      <c r="AB183" s="148"/>
      <c r="AC183" s="148"/>
      <c r="AD183" s="148"/>
      <c r="AE183" s="148"/>
      <c r="AF183" s="148"/>
      <c r="AG183" s="148" t="s">
        <v>150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0.6" outlineLevel="1" x14ac:dyDescent="0.3">
      <c r="A184" s="176">
        <v>81</v>
      </c>
      <c r="B184" s="177" t="s">
        <v>368</v>
      </c>
      <c r="C184" s="193" t="s">
        <v>369</v>
      </c>
      <c r="D184" s="178" t="s">
        <v>162</v>
      </c>
      <c r="E184" s="179">
        <v>146</v>
      </c>
      <c r="F184" s="180"/>
      <c r="G184" s="181">
        <f>ROUND(E184*F184,2)</f>
        <v>0</v>
      </c>
      <c r="H184" s="180"/>
      <c r="I184" s="181">
        <f>ROUND(E184*H184,2)</f>
        <v>0</v>
      </c>
      <c r="J184" s="180"/>
      <c r="K184" s="181">
        <f>ROUND(E184*J184,2)</f>
        <v>0</v>
      </c>
      <c r="L184" s="181">
        <v>21</v>
      </c>
      <c r="M184" s="181">
        <f>G184*(1+L184/100)</f>
        <v>0</v>
      </c>
      <c r="N184" s="179">
        <v>6.0000000000000002E-5</v>
      </c>
      <c r="O184" s="179">
        <f>ROUND(E184*N184,2)</f>
        <v>0.01</v>
      </c>
      <c r="P184" s="179">
        <v>0</v>
      </c>
      <c r="Q184" s="179">
        <f>ROUND(E184*P184,2)</f>
        <v>0</v>
      </c>
      <c r="R184" s="181" t="s">
        <v>253</v>
      </c>
      <c r="S184" s="181" t="s">
        <v>127</v>
      </c>
      <c r="T184" s="182" t="s">
        <v>127</v>
      </c>
      <c r="U184" s="159">
        <v>0.14199999999999999</v>
      </c>
      <c r="V184" s="159">
        <f>ROUND(E184*U184,2)</f>
        <v>20.73</v>
      </c>
      <c r="W184" s="159"/>
      <c r="X184" s="159" t="s">
        <v>128</v>
      </c>
      <c r="Y184" s="159" t="s">
        <v>129</v>
      </c>
      <c r="Z184" s="148"/>
      <c r="AA184" s="148"/>
      <c r="AB184" s="148"/>
      <c r="AC184" s="148"/>
      <c r="AD184" s="148"/>
      <c r="AE184" s="148"/>
      <c r="AF184" s="148"/>
      <c r="AG184" s="148" t="s">
        <v>130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2" x14ac:dyDescent="0.3">
      <c r="A185" s="155"/>
      <c r="B185" s="156"/>
      <c r="C185" s="262" t="s">
        <v>359</v>
      </c>
      <c r="D185" s="263"/>
      <c r="E185" s="263"/>
      <c r="F185" s="263"/>
      <c r="G185" s="263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59"/>
      <c r="Z185" s="148"/>
      <c r="AA185" s="148"/>
      <c r="AB185" s="148"/>
      <c r="AC185" s="148"/>
      <c r="AD185" s="148"/>
      <c r="AE185" s="148"/>
      <c r="AF185" s="148"/>
      <c r="AG185" s="148" t="s">
        <v>150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3">
      <c r="A186" s="155"/>
      <c r="B186" s="156"/>
      <c r="C186" s="194" t="s">
        <v>370</v>
      </c>
      <c r="D186" s="161"/>
      <c r="E186" s="162">
        <v>26</v>
      </c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8"/>
      <c r="AA186" s="148"/>
      <c r="AB186" s="148"/>
      <c r="AC186" s="148"/>
      <c r="AD186" s="148"/>
      <c r="AE186" s="148"/>
      <c r="AF186" s="148"/>
      <c r="AG186" s="148" t="s">
        <v>136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3" x14ac:dyDescent="0.3">
      <c r="A187" s="155"/>
      <c r="B187" s="156"/>
      <c r="C187" s="194" t="s">
        <v>371</v>
      </c>
      <c r="D187" s="161"/>
      <c r="E187" s="162">
        <v>120</v>
      </c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59"/>
      <c r="Z187" s="148"/>
      <c r="AA187" s="148"/>
      <c r="AB187" s="148"/>
      <c r="AC187" s="148"/>
      <c r="AD187" s="148"/>
      <c r="AE187" s="148"/>
      <c r="AF187" s="148"/>
      <c r="AG187" s="148" t="s">
        <v>136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0.6" outlineLevel="1" x14ac:dyDescent="0.3">
      <c r="A188" s="176">
        <v>82</v>
      </c>
      <c r="B188" s="177" t="s">
        <v>372</v>
      </c>
      <c r="C188" s="193" t="s">
        <v>373</v>
      </c>
      <c r="D188" s="178" t="s">
        <v>162</v>
      </c>
      <c r="E188" s="179">
        <v>110</v>
      </c>
      <c r="F188" s="180"/>
      <c r="G188" s="181">
        <f>ROUND(E188*F188,2)</f>
        <v>0</v>
      </c>
      <c r="H188" s="180"/>
      <c r="I188" s="181">
        <f>ROUND(E188*H188,2)</f>
        <v>0</v>
      </c>
      <c r="J188" s="180"/>
      <c r="K188" s="181">
        <f>ROUND(E188*J188,2)</f>
        <v>0</v>
      </c>
      <c r="L188" s="181">
        <v>21</v>
      </c>
      <c r="M188" s="181">
        <f>G188*(1+L188/100)</f>
        <v>0</v>
      </c>
      <c r="N188" s="179">
        <v>1.4999999999999999E-4</v>
      </c>
      <c r="O188" s="179">
        <f>ROUND(E188*N188,2)</f>
        <v>0.02</v>
      </c>
      <c r="P188" s="179">
        <v>0</v>
      </c>
      <c r="Q188" s="179">
        <f>ROUND(E188*P188,2)</f>
        <v>0</v>
      </c>
      <c r="R188" s="181" t="s">
        <v>253</v>
      </c>
      <c r="S188" s="181" t="s">
        <v>127</v>
      </c>
      <c r="T188" s="182" t="s">
        <v>127</v>
      </c>
      <c r="U188" s="159">
        <v>0.19</v>
      </c>
      <c r="V188" s="159">
        <f>ROUND(E188*U188,2)</f>
        <v>20.9</v>
      </c>
      <c r="W188" s="159"/>
      <c r="X188" s="159" t="s">
        <v>128</v>
      </c>
      <c r="Y188" s="159" t="s">
        <v>129</v>
      </c>
      <c r="Z188" s="148"/>
      <c r="AA188" s="148"/>
      <c r="AB188" s="148"/>
      <c r="AC188" s="148"/>
      <c r="AD188" s="148"/>
      <c r="AE188" s="148"/>
      <c r="AF188" s="148"/>
      <c r="AG188" s="148" t="s">
        <v>130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2" x14ac:dyDescent="0.3">
      <c r="A189" s="155"/>
      <c r="B189" s="156"/>
      <c r="C189" s="262" t="s">
        <v>359</v>
      </c>
      <c r="D189" s="263"/>
      <c r="E189" s="263"/>
      <c r="F189" s="263"/>
      <c r="G189" s="263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8"/>
      <c r="AA189" s="148"/>
      <c r="AB189" s="148"/>
      <c r="AC189" s="148"/>
      <c r="AD189" s="148"/>
      <c r="AE189" s="148"/>
      <c r="AF189" s="148"/>
      <c r="AG189" s="148" t="s">
        <v>150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3">
      <c r="A190" s="155"/>
      <c r="B190" s="156"/>
      <c r="C190" s="194" t="s">
        <v>374</v>
      </c>
      <c r="D190" s="161"/>
      <c r="E190" s="162">
        <v>110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59"/>
      <c r="Z190" s="148"/>
      <c r="AA190" s="148"/>
      <c r="AB190" s="148"/>
      <c r="AC190" s="148"/>
      <c r="AD190" s="148"/>
      <c r="AE190" s="148"/>
      <c r="AF190" s="148"/>
      <c r="AG190" s="148" t="s">
        <v>136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0.6" outlineLevel="1" x14ac:dyDescent="0.3">
      <c r="A191" s="176">
        <v>83</v>
      </c>
      <c r="B191" s="177" t="s">
        <v>375</v>
      </c>
      <c r="C191" s="193" t="s">
        <v>376</v>
      </c>
      <c r="D191" s="178" t="s">
        <v>162</v>
      </c>
      <c r="E191" s="179">
        <v>6</v>
      </c>
      <c r="F191" s="180"/>
      <c r="G191" s="181">
        <f>ROUND(E191*F191,2)</f>
        <v>0</v>
      </c>
      <c r="H191" s="180"/>
      <c r="I191" s="181">
        <f>ROUND(E191*H191,2)</f>
        <v>0</v>
      </c>
      <c r="J191" s="180"/>
      <c r="K191" s="181">
        <f>ROUND(E191*J191,2)</f>
        <v>0</v>
      </c>
      <c r="L191" s="181">
        <v>21</v>
      </c>
      <c r="M191" s="181">
        <f>G191*(1+L191/100)</f>
        <v>0</v>
      </c>
      <c r="N191" s="179">
        <v>5.0000000000000002E-5</v>
      </c>
      <c r="O191" s="179">
        <f>ROUND(E191*N191,2)</f>
        <v>0</v>
      </c>
      <c r="P191" s="179">
        <v>0</v>
      </c>
      <c r="Q191" s="179">
        <f>ROUND(E191*P191,2)</f>
        <v>0</v>
      </c>
      <c r="R191" s="181" t="s">
        <v>253</v>
      </c>
      <c r="S191" s="181" t="s">
        <v>127</v>
      </c>
      <c r="T191" s="182" t="s">
        <v>127</v>
      </c>
      <c r="U191" s="159">
        <v>0.129</v>
      </c>
      <c r="V191" s="159">
        <f>ROUND(E191*U191,2)</f>
        <v>0.77</v>
      </c>
      <c r="W191" s="159"/>
      <c r="X191" s="159" t="s">
        <v>128</v>
      </c>
      <c r="Y191" s="159" t="s">
        <v>129</v>
      </c>
      <c r="Z191" s="148"/>
      <c r="AA191" s="148"/>
      <c r="AB191" s="148"/>
      <c r="AC191" s="148"/>
      <c r="AD191" s="148"/>
      <c r="AE191" s="148"/>
      <c r="AF191" s="148"/>
      <c r="AG191" s="148" t="s">
        <v>130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2" x14ac:dyDescent="0.3">
      <c r="A192" s="155"/>
      <c r="B192" s="156"/>
      <c r="C192" s="262" t="s">
        <v>359</v>
      </c>
      <c r="D192" s="263"/>
      <c r="E192" s="263"/>
      <c r="F192" s="263"/>
      <c r="G192" s="263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59"/>
      <c r="Z192" s="148"/>
      <c r="AA192" s="148"/>
      <c r="AB192" s="148"/>
      <c r="AC192" s="148"/>
      <c r="AD192" s="148"/>
      <c r="AE192" s="148"/>
      <c r="AF192" s="148"/>
      <c r="AG192" s="148" t="s">
        <v>150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0.6" outlineLevel="1" x14ac:dyDescent="0.3">
      <c r="A193" s="176">
        <v>84</v>
      </c>
      <c r="B193" s="177" t="s">
        <v>377</v>
      </c>
      <c r="C193" s="193" t="s">
        <v>378</v>
      </c>
      <c r="D193" s="178" t="s">
        <v>162</v>
      </c>
      <c r="E193" s="179">
        <v>6</v>
      </c>
      <c r="F193" s="180"/>
      <c r="G193" s="181">
        <f>ROUND(E193*F193,2)</f>
        <v>0</v>
      </c>
      <c r="H193" s="180"/>
      <c r="I193" s="181">
        <f>ROUND(E193*H193,2)</f>
        <v>0</v>
      </c>
      <c r="J193" s="180"/>
      <c r="K193" s="181">
        <f>ROUND(E193*J193,2)</f>
        <v>0</v>
      </c>
      <c r="L193" s="181">
        <v>21</v>
      </c>
      <c r="M193" s="181">
        <f>G193*(1+L193/100)</f>
        <v>0</v>
      </c>
      <c r="N193" s="179">
        <v>6.9999999999999994E-5</v>
      </c>
      <c r="O193" s="179">
        <f>ROUND(E193*N193,2)</f>
        <v>0</v>
      </c>
      <c r="P193" s="179">
        <v>0</v>
      </c>
      <c r="Q193" s="179">
        <f>ROUND(E193*P193,2)</f>
        <v>0</v>
      </c>
      <c r="R193" s="181" t="s">
        <v>253</v>
      </c>
      <c r="S193" s="181" t="s">
        <v>127</v>
      </c>
      <c r="T193" s="182" t="s">
        <v>127</v>
      </c>
      <c r="U193" s="159">
        <v>0.129</v>
      </c>
      <c r="V193" s="159">
        <f>ROUND(E193*U193,2)</f>
        <v>0.77</v>
      </c>
      <c r="W193" s="159"/>
      <c r="X193" s="159" t="s">
        <v>128</v>
      </c>
      <c r="Y193" s="159" t="s">
        <v>129</v>
      </c>
      <c r="Z193" s="148"/>
      <c r="AA193" s="148"/>
      <c r="AB193" s="148"/>
      <c r="AC193" s="148"/>
      <c r="AD193" s="148"/>
      <c r="AE193" s="148"/>
      <c r="AF193" s="148"/>
      <c r="AG193" s="148" t="s">
        <v>130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3">
      <c r="A194" s="155"/>
      <c r="B194" s="156"/>
      <c r="C194" s="262" t="s">
        <v>359</v>
      </c>
      <c r="D194" s="263"/>
      <c r="E194" s="263"/>
      <c r="F194" s="263"/>
      <c r="G194" s="263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59"/>
      <c r="Z194" s="148"/>
      <c r="AA194" s="148"/>
      <c r="AB194" s="148"/>
      <c r="AC194" s="148"/>
      <c r="AD194" s="148"/>
      <c r="AE194" s="148"/>
      <c r="AF194" s="148"/>
      <c r="AG194" s="148" t="s">
        <v>150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0.6" outlineLevel="1" x14ac:dyDescent="0.3">
      <c r="A195" s="176">
        <v>85</v>
      </c>
      <c r="B195" s="177" t="s">
        <v>379</v>
      </c>
      <c r="C195" s="193" t="s">
        <v>380</v>
      </c>
      <c r="D195" s="178" t="s">
        <v>274</v>
      </c>
      <c r="E195" s="179">
        <v>11</v>
      </c>
      <c r="F195" s="180"/>
      <c r="G195" s="181">
        <f>ROUND(E195*F195,2)</f>
        <v>0</v>
      </c>
      <c r="H195" s="180"/>
      <c r="I195" s="181">
        <f>ROUND(E195*H195,2)</f>
        <v>0</v>
      </c>
      <c r="J195" s="180"/>
      <c r="K195" s="181">
        <f>ROUND(E195*J195,2)</f>
        <v>0</v>
      </c>
      <c r="L195" s="181">
        <v>21</v>
      </c>
      <c r="M195" s="181">
        <f>G195*(1+L195/100)</f>
        <v>0</v>
      </c>
      <c r="N195" s="179">
        <v>6.3000000000000003E-4</v>
      </c>
      <c r="O195" s="179">
        <f>ROUND(E195*N195,2)</f>
        <v>0.01</v>
      </c>
      <c r="P195" s="179">
        <v>0</v>
      </c>
      <c r="Q195" s="179">
        <f>ROUND(E195*P195,2)</f>
        <v>0</v>
      </c>
      <c r="R195" s="181" t="s">
        <v>253</v>
      </c>
      <c r="S195" s="181" t="s">
        <v>127</v>
      </c>
      <c r="T195" s="182" t="s">
        <v>127</v>
      </c>
      <c r="U195" s="159">
        <v>0.27</v>
      </c>
      <c r="V195" s="159">
        <f>ROUND(E195*U195,2)</f>
        <v>2.97</v>
      </c>
      <c r="W195" s="159"/>
      <c r="X195" s="159" t="s">
        <v>128</v>
      </c>
      <c r="Y195" s="159" t="s">
        <v>129</v>
      </c>
      <c r="Z195" s="148"/>
      <c r="AA195" s="148"/>
      <c r="AB195" s="148"/>
      <c r="AC195" s="148"/>
      <c r="AD195" s="148"/>
      <c r="AE195" s="148"/>
      <c r="AF195" s="148"/>
      <c r="AG195" s="148" t="s">
        <v>130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2" x14ac:dyDescent="0.3">
      <c r="A196" s="155"/>
      <c r="B196" s="156"/>
      <c r="C196" s="262" t="s">
        <v>504</v>
      </c>
      <c r="D196" s="263"/>
      <c r="E196" s="263"/>
      <c r="F196" s="263"/>
      <c r="G196" s="263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8"/>
      <c r="AA196" s="148"/>
      <c r="AB196" s="148"/>
      <c r="AC196" s="148"/>
      <c r="AD196" s="148"/>
      <c r="AE196" s="148"/>
      <c r="AF196" s="148"/>
      <c r="AG196" s="148" t="s">
        <v>150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3">
      <c r="A197" s="176">
        <v>86</v>
      </c>
      <c r="B197" s="177" t="s">
        <v>381</v>
      </c>
      <c r="C197" s="193" t="s">
        <v>382</v>
      </c>
      <c r="D197" s="178" t="s">
        <v>383</v>
      </c>
      <c r="E197" s="179">
        <v>1</v>
      </c>
      <c r="F197" s="180"/>
      <c r="G197" s="181">
        <f>ROUND(E197*F197,2)</f>
        <v>0</v>
      </c>
      <c r="H197" s="180"/>
      <c r="I197" s="181">
        <f>ROUND(E197*H197,2)</f>
        <v>0</v>
      </c>
      <c r="J197" s="180"/>
      <c r="K197" s="181">
        <f>ROUND(E197*J197,2)</f>
        <v>0</v>
      </c>
      <c r="L197" s="181">
        <v>21</v>
      </c>
      <c r="M197" s="181">
        <f>G197*(1+L197/100)</f>
        <v>0</v>
      </c>
      <c r="N197" s="179">
        <v>1.48E-3</v>
      </c>
      <c r="O197" s="179">
        <f>ROUND(E197*N197,2)</f>
        <v>0</v>
      </c>
      <c r="P197" s="179">
        <v>0</v>
      </c>
      <c r="Q197" s="179">
        <f>ROUND(E197*P197,2)</f>
        <v>0</v>
      </c>
      <c r="R197" s="181" t="s">
        <v>253</v>
      </c>
      <c r="S197" s="181" t="s">
        <v>127</v>
      </c>
      <c r="T197" s="182" t="s">
        <v>127</v>
      </c>
      <c r="U197" s="159">
        <v>0.54</v>
      </c>
      <c r="V197" s="159">
        <f>ROUND(E197*U197,2)</f>
        <v>0.54</v>
      </c>
      <c r="W197" s="159"/>
      <c r="X197" s="159" t="s">
        <v>128</v>
      </c>
      <c r="Y197" s="159" t="s">
        <v>129</v>
      </c>
      <c r="Z197" s="148"/>
      <c r="AA197" s="148"/>
      <c r="AB197" s="148"/>
      <c r="AC197" s="148"/>
      <c r="AD197" s="148"/>
      <c r="AE197" s="148"/>
      <c r="AF197" s="148"/>
      <c r="AG197" s="148" t="s">
        <v>130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2" x14ac:dyDescent="0.3">
      <c r="A198" s="155"/>
      <c r="B198" s="156"/>
      <c r="C198" s="262" t="s">
        <v>504</v>
      </c>
      <c r="D198" s="263"/>
      <c r="E198" s="263"/>
      <c r="F198" s="263"/>
      <c r="G198" s="263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59"/>
      <c r="Z198" s="148"/>
      <c r="AA198" s="148"/>
      <c r="AB198" s="148"/>
      <c r="AC198" s="148"/>
      <c r="AD198" s="148"/>
      <c r="AE198" s="148"/>
      <c r="AF198" s="148"/>
      <c r="AG198" s="148" t="s">
        <v>150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3">
      <c r="A199" s="184">
        <v>87</v>
      </c>
      <c r="B199" s="185" t="s">
        <v>384</v>
      </c>
      <c r="C199" s="195" t="s">
        <v>385</v>
      </c>
      <c r="D199" s="186" t="s">
        <v>274</v>
      </c>
      <c r="E199" s="187">
        <v>1</v>
      </c>
      <c r="F199" s="188"/>
      <c r="G199" s="189">
        <f t="shared" ref="G199:G208" si="14">ROUND(E199*F199,2)</f>
        <v>0</v>
      </c>
      <c r="H199" s="188"/>
      <c r="I199" s="189">
        <f t="shared" ref="I199:I208" si="15">ROUND(E199*H199,2)</f>
        <v>0</v>
      </c>
      <c r="J199" s="188"/>
      <c r="K199" s="189">
        <f t="shared" ref="K199:K208" si="16">ROUND(E199*J199,2)</f>
        <v>0</v>
      </c>
      <c r="L199" s="189">
        <v>21</v>
      </c>
      <c r="M199" s="189">
        <f t="shared" ref="M199:M208" si="17">G199*(1+L199/100)</f>
        <v>0</v>
      </c>
      <c r="N199" s="187">
        <v>4.8000000000000001E-4</v>
      </c>
      <c r="O199" s="187">
        <f t="shared" ref="O199:O208" si="18">ROUND(E199*N199,2)</f>
        <v>0</v>
      </c>
      <c r="P199" s="187">
        <v>0</v>
      </c>
      <c r="Q199" s="187">
        <f t="shared" ref="Q199:Q208" si="19">ROUND(E199*P199,2)</f>
        <v>0</v>
      </c>
      <c r="R199" s="189" t="s">
        <v>253</v>
      </c>
      <c r="S199" s="189" t="s">
        <v>127</v>
      </c>
      <c r="T199" s="190" t="s">
        <v>127</v>
      </c>
      <c r="U199" s="159">
        <v>0.22700000000000001</v>
      </c>
      <c r="V199" s="159">
        <f t="shared" ref="V199:V208" si="20">ROUND(E199*U199,2)</f>
        <v>0.23</v>
      </c>
      <c r="W199" s="159"/>
      <c r="X199" s="159" t="s">
        <v>128</v>
      </c>
      <c r="Y199" s="159" t="s">
        <v>129</v>
      </c>
      <c r="Z199" s="148"/>
      <c r="AA199" s="148"/>
      <c r="AB199" s="148"/>
      <c r="AC199" s="148"/>
      <c r="AD199" s="148"/>
      <c r="AE199" s="148"/>
      <c r="AF199" s="148"/>
      <c r="AG199" s="148" t="s">
        <v>130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0.6" outlineLevel="1" x14ac:dyDescent="0.3">
      <c r="A200" s="184">
        <v>88</v>
      </c>
      <c r="B200" s="185" t="s">
        <v>386</v>
      </c>
      <c r="C200" s="195" t="s">
        <v>387</v>
      </c>
      <c r="D200" s="186" t="s">
        <v>274</v>
      </c>
      <c r="E200" s="187">
        <v>2</v>
      </c>
      <c r="F200" s="188"/>
      <c r="G200" s="189">
        <f t="shared" si="14"/>
        <v>0</v>
      </c>
      <c r="H200" s="188"/>
      <c r="I200" s="189">
        <f t="shared" si="15"/>
        <v>0</v>
      </c>
      <c r="J200" s="188"/>
      <c r="K200" s="189">
        <f t="shared" si="16"/>
        <v>0</v>
      </c>
      <c r="L200" s="189">
        <v>21</v>
      </c>
      <c r="M200" s="189">
        <f t="shared" si="17"/>
        <v>0</v>
      </c>
      <c r="N200" s="187">
        <v>2.5999999999999998E-4</v>
      </c>
      <c r="O200" s="187">
        <f t="shared" si="18"/>
        <v>0</v>
      </c>
      <c r="P200" s="187">
        <v>0</v>
      </c>
      <c r="Q200" s="187">
        <f t="shared" si="19"/>
        <v>0</v>
      </c>
      <c r="R200" s="189" t="s">
        <v>253</v>
      </c>
      <c r="S200" s="189" t="s">
        <v>127</v>
      </c>
      <c r="T200" s="190" t="s">
        <v>127</v>
      </c>
      <c r="U200" s="159">
        <v>0.16500000000000001</v>
      </c>
      <c r="V200" s="159">
        <f t="shared" si="20"/>
        <v>0.33</v>
      </c>
      <c r="W200" s="159"/>
      <c r="X200" s="159" t="s">
        <v>128</v>
      </c>
      <c r="Y200" s="159" t="s">
        <v>129</v>
      </c>
      <c r="Z200" s="148"/>
      <c r="AA200" s="148"/>
      <c r="AB200" s="148"/>
      <c r="AC200" s="148"/>
      <c r="AD200" s="148"/>
      <c r="AE200" s="148"/>
      <c r="AF200" s="148"/>
      <c r="AG200" s="148" t="s">
        <v>130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0.6" outlineLevel="1" x14ac:dyDescent="0.3">
      <c r="A201" s="184">
        <v>89</v>
      </c>
      <c r="B201" s="185" t="s">
        <v>388</v>
      </c>
      <c r="C201" s="195" t="s">
        <v>389</v>
      </c>
      <c r="D201" s="186" t="s">
        <v>274</v>
      </c>
      <c r="E201" s="187">
        <v>2</v>
      </c>
      <c r="F201" s="188"/>
      <c r="G201" s="189">
        <f t="shared" si="14"/>
        <v>0</v>
      </c>
      <c r="H201" s="188"/>
      <c r="I201" s="189">
        <f t="shared" si="15"/>
        <v>0</v>
      </c>
      <c r="J201" s="188"/>
      <c r="K201" s="189">
        <f t="shared" si="16"/>
        <v>0</v>
      </c>
      <c r="L201" s="189">
        <v>21</v>
      </c>
      <c r="M201" s="189">
        <f t="shared" si="17"/>
        <v>0</v>
      </c>
      <c r="N201" s="187">
        <v>3.8999999999999999E-4</v>
      </c>
      <c r="O201" s="187">
        <f t="shared" si="18"/>
        <v>0</v>
      </c>
      <c r="P201" s="187">
        <v>0</v>
      </c>
      <c r="Q201" s="187">
        <f t="shared" si="19"/>
        <v>0</v>
      </c>
      <c r="R201" s="189" t="s">
        <v>253</v>
      </c>
      <c r="S201" s="189" t="s">
        <v>127</v>
      </c>
      <c r="T201" s="190" t="s">
        <v>127</v>
      </c>
      <c r="U201" s="159">
        <v>0.20699999999999999</v>
      </c>
      <c r="V201" s="159">
        <f t="shared" si="20"/>
        <v>0.41</v>
      </c>
      <c r="W201" s="159"/>
      <c r="X201" s="159" t="s">
        <v>128</v>
      </c>
      <c r="Y201" s="159" t="s">
        <v>129</v>
      </c>
      <c r="Z201" s="148"/>
      <c r="AA201" s="148"/>
      <c r="AB201" s="148"/>
      <c r="AC201" s="148"/>
      <c r="AD201" s="148"/>
      <c r="AE201" s="148"/>
      <c r="AF201" s="148"/>
      <c r="AG201" s="148" t="s">
        <v>130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ht="20.6" outlineLevel="1" x14ac:dyDescent="0.3">
      <c r="A202" s="184">
        <v>90</v>
      </c>
      <c r="B202" s="185" t="s">
        <v>390</v>
      </c>
      <c r="C202" s="195" t="s">
        <v>391</v>
      </c>
      <c r="D202" s="186" t="s">
        <v>274</v>
      </c>
      <c r="E202" s="187">
        <v>1</v>
      </c>
      <c r="F202" s="188"/>
      <c r="G202" s="189">
        <f t="shared" si="14"/>
        <v>0</v>
      </c>
      <c r="H202" s="188"/>
      <c r="I202" s="189">
        <f t="shared" si="15"/>
        <v>0</v>
      </c>
      <c r="J202" s="188"/>
      <c r="K202" s="189">
        <f t="shared" si="16"/>
        <v>0</v>
      </c>
      <c r="L202" s="189">
        <v>21</v>
      </c>
      <c r="M202" s="189">
        <f t="shared" si="17"/>
        <v>0</v>
      </c>
      <c r="N202" s="187">
        <v>5.6999999999999998E-4</v>
      </c>
      <c r="O202" s="187">
        <f t="shared" si="18"/>
        <v>0</v>
      </c>
      <c r="P202" s="187">
        <v>0</v>
      </c>
      <c r="Q202" s="187">
        <f t="shared" si="19"/>
        <v>0</v>
      </c>
      <c r="R202" s="189" t="s">
        <v>253</v>
      </c>
      <c r="S202" s="189" t="s">
        <v>127</v>
      </c>
      <c r="T202" s="190" t="s">
        <v>127</v>
      </c>
      <c r="U202" s="159">
        <v>0.22700000000000001</v>
      </c>
      <c r="V202" s="159">
        <f t="shared" si="20"/>
        <v>0.23</v>
      </c>
      <c r="W202" s="159"/>
      <c r="X202" s="159" t="s">
        <v>128</v>
      </c>
      <c r="Y202" s="159" t="s">
        <v>129</v>
      </c>
      <c r="Z202" s="148"/>
      <c r="AA202" s="148"/>
      <c r="AB202" s="148"/>
      <c r="AC202" s="148"/>
      <c r="AD202" s="148"/>
      <c r="AE202" s="148"/>
      <c r="AF202" s="148"/>
      <c r="AG202" s="148" t="s">
        <v>130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ht="20.6" outlineLevel="1" x14ac:dyDescent="0.3">
      <c r="A203" s="184">
        <v>91</v>
      </c>
      <c r="B203" s="185" t="s">
        <v>392</v>
      </c>
      <c r="C203" s="195" t="s">
        <v>393</v>
      </c>
      <c r="D203" s="186" t="s">
        <v>274</v>
      </c>
      <c r="E203" s="187">
        <v>1</v>
      </c>
      <c r="F203" s="188"/>
      <c r="G203" s="189">
        <f t="shared" si="14"/>
        <v>0</v>
      </c>
      <c r="H203" s="188"/>
      <c r="I203" s="189">
        <f t="shared" si="15"/>
        <v>0</v>
      </c>
      <c r="J203" s="188"/>
      <c r="K203" s="189">
        <f t="shared" si="16"/>
        <v>0</v>
      </c>
      <c r="L203" s="189">
        <v>21</v>
      </c>
      <c r="M203" s="189">
        <f t="shared" si="17"/>
        <v>0</v>
      </c>
      <c r="N203" s="187">
        <v>1.1800000000000001E-3</v>
      </c>
      <c r="O203" s="187">
        <f t="shared" si="18"/>
        <v>0</v>
      </c>
      <c r="P203" s="187">
        <v>0</v>
      </c>
      <c r="Q203" s="187">
        <f t="shared" si="19"/>
        <v>0</v>
      </c>
      <c r="R203" s="189" t="s">
        <v>253</v>
      </c>
      <c r="S203" s="189" t="s">
        <v>127</v>
      </c>
      <c r="T203" s="190" t="s">
        <v>127</v>
      </c>
      <c r="U203" s="159">
        <v>0.35099999999999998</v>
      </c>
      <c r="V203" s="159">
        <f t="shared" si="20"/>
        <v>0.35</v>
      </c>
      <c r="W203" s="159"/>
      <c r="X203" s="159" t="s">
        <v>128</v>
      </c>
      <c r="Y203" s="159" t="s">
        <v>129</v>
      </c>
      <c r="Z203" s="148"/>
      <c r="AA203" s="148"/>
      <c r="AB203" s="148"/>
      <c r="AC203" s="148"/>
      <c r="AD203" s="148"/>
      <c r="AE203" s="148"/>
      <c r="AF203" s="148"/>
      <c r="AG203" s="148" t="s">
        <v>130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0.6" outlineLevel="1" x14ac:dyDescent="0.3">
      <c r="A204" s="184">
        <v>92</v>
      </c>
      <c r="B204" s="185" t="s">
        <v>394</v>
      </c>
      <c r="C204" s="195" t="s">
        <v>395</v>
      </c>
      <c r="D204" s="186" t="s">
        <v>274</v>
      </c>
      <c r="E204" s="187">
        <v>3</v>
      </c>
      <c r="F204" s="188"/>
      <c r="G204" s="189">
        <f t="shared" si="14"/>
        <v>0</v>
      </c>
      <c r="H204" s="188"/>
      <c r="I204" s="189">
        <f t="shared" si="15"/>
        <v>0</v>
      </c>
      <c r="J204" s="188"/>
      <c r="K204" s="189">
        <f t="shared" si="16"/>
        <v>0</v>
      </c>
      <c r="L204" s="189">
        <v>21</v>
      </c>
      <c r="M204" s="189">
        <f t="shared" si="17"/>
        <v>0</v>
      </c>
      <c r="N204" s="187">
        <v>1.4999999999999999E-4</v>
      </c>
      <c r="O204" s="187">
        <f t="shared" si="18"/>
        <v>0</v>
      </c>
      <c r="P204" s="187">
        <v>0</v>
      </c>
      <c r="Q204" s="187">
        <f t="shared" si="19"/>
        <v>0</v>
      </c>
      <c r="R204" s="189" t="s">
        <v>253</v>
      </c>
      <c r="S204" s="189" t="s">
        <v>127</v>
      </c>
      <c r="T204" s="190" t="s">
        <v>127</v>
      </c>
      <c r="U204" s="159">
        <v>0.17</v>
      </c>
      <c r="V204" s="159">
        <f t="shared" si="20"/>
        <v>0.51</v>
      </c>
      <c r="W204" s="159"/>
      <c r="X204" s="159" t="s">
        <v>128</v>
      </c>
      <c r="Y204" s="159" t="s">
        <v>129</v>
      </c>
      <c r="Z204" s="148"/>
      <c r="AA204" s="148"/>
      <c r="AB204" s="148"/>
      <c r="AC204" s="148"/>
      <c r="AD204" s="148"/>
      <c r="AE204" s="148"/>
      <c r="AF204" s="148"/>
      <c r="AG204" s="148" t="s">
        <v>130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0.6" outlineLevel="1" x14ac:dyDescent="0.3">
      <c r="A205" s="184">
        <v>93</v>
      </c>
      <c r="B205" s="185" t="s">
        <v>396</v>
      </c>
      <c r="C205" s="195" t="s">
        <v>397</v>
      </c>
      <c r="D205" s="186" t="s">
        <v>274</v>
      </c>
      <c r="E205" s="187">
        <v>1</v>
      </c>
      <c r="F205" s="188"/>
      <c r="G205" s="189">
        <f t="shared" si="14"/>
        <v>0</v>
      </c>
      <c r="H205" s="188"/>
      <c r="I205" s="189">
        <f t="shared" si="15"/>
        <v>0</v>
      </c>
      <c r="J205" s="188"/>
      <c r="K205" s="189">
        <f t="shared" si="16"/>
        <v>0</v>
      </c>
      <c r="L205" s="189">
        <v>21</v>
      </c>
      <c r="M205" s="189">
        <f t="shared" si="17"/>
        <v>0</v>
      </c>
      <c r="N205" s="187">
        <v>2.3000000000000001E-4</v>
      </c>
      <c r="O205" s="187">
        <f t="shared" si="18"/>
        <v>0</v>
      </c>
      <c r="P205" s="187">
        <v>0</v>
      </c>
      <c r="Q205" s="187">
        <f t="shared" si="19"/>
        <v>0</v>
      </c>
      <c r="R205" s="189" t="s">
        <v>253</v>
      </c>
      <c r="S205" s="189" t="s">
        <v>127</v>
      </c>
      <c r="T205" s="190" t="s">
        <v>127</v>
      </c>
      <c r="U205" s="159">
        <v>0.20699999999999999</v>
      </c>
      <c r="V205" s="159">
        <f t="shared" si="20"/>
        <v>0.21</v>
      </c>
      <c r="W205" s="159"/>
      <c r="X205" s="159" t="s">
        <v>128</v>
      </c>
      <c r="Y205" s="159" t="s">
        <v>129</v>
      </c>
      <c r="Z205" s="148"/>
      <c r="AA205" s="148"/>
      <c r="AB205" s="148"/>
      <c r="AC205" s="148"/>
      <c r="AD205" s="148"/>
      <c r="AE205" s="148"/>
      <c r="AF205" s="148"/>
      <c r="AG205" s="148" t="s">
        <v>130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ht="20.6" outlineLevel="1" x14ac:dyDescent="0.3">
      <c r="A206" s="184">
        <v>94</v>
      </c>
      <c r="B206" s="185" t="s">
        <v>398</v>
      </c>
      <c r="C206" s="195" t="s">
        <v>399</v>
      </c>
      <c r="D206" s="186" t="s">
        <v>274</v>
      </c>
      <c r="E206" s="187">
        <v>1</v>
      </c>
      <c r="F206" s="188"/>
      <c r="G206" s="189">
        <f t="shared" si="14"/>
        <v>0</v>
      </c>
      <c r="H206" s="188"/>
      <c r="I206" s="189">
        <f t="shared" si="15"/>
        <v>0</v>
      </c>
      <c r="J206" s="188"/>
      <c r="K206" s="189">
        <f t="shared" si="16"/>
        <v>0</v>
      </c>
      <c r="L206" s="189">
        <v>21</v>
      </c>
      <c r="M206" s="189">
        <f t="shared" si="17"/>
        <v>0</v>
      </c>
      <c r="N206" s="187">
        <v>3.4000000000000002E-4</v>
      </c>
      <c r="O206" s="187">
        <f t="shared" si="18"/>
        <v>0</v>
      </c>
      <c r="P206" s="187">
        <v>0</v>
      </c>
      <c r="Q206" s="187">
        <f t="shared" si="19"/>
        <v>0</v>
      </c>
      <c r="R206" s="189" t="s">
        <v>253</v>
      </c>
      <c r="S206" s="189" t="s">
        <v>127</v>
      </c>
      <c r="T206" s="190" t="s">
        <v>127</v>
      </c>
      <c r="U206" s="159">
        <v>0.22700000000000001</v>
      </c>
      <c r="V206" s="159">
        <f t="shared" si="20"/>
        <v>0.23</v>
      </c>
      <c r="W206" s="159"/>
      <c r="X206" s="159" t="s">
        <v>128</v>
      </c>
      <c r="Y206" s="159" t="s">
        <v>129</v>
      </c>
      <c r="Z206" s="148"/>
      <c r="AA206" s="148"/>
      <c r="AB206" s="148"/>
      <c r="AC206" s="148"/>
      <c r="AD206" s="148"/>
      <c r="AE206" s="148"/>
      <c r="AF206" s="148"/>
      <c r="AG206" s="148" t="s">
        <v>130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20.6" outlineLevel="1" x14ac:dyDescent="0.3">
      <c r="A207" s="184">
        <v>95</v>
      </c>
      <c r="B207" s="185" t="s">
        <v>400</v>
      </c>
      <c r="C207" s="195" t="s">
        <v>401</v>
      </c>
      <c r="D207" s="186" t="s">
        <v>274</v>
      </c>
      <c r="E207" s="187">
        <v>3</v>
      </c>
      <c r="F207" s="188"/>
      <c r="G207" s="189">
        <f t="shared" si="14"/>
        <v>0</v>
      </c>
      <c r="H207" s="188"/>
      <c r="I207" s="189">
        <f t="shared" si="15"/>
        <v>0</v>
      </c>
      <c r="J207" s="188"/>
      <c r="K207" s="189">
        <f t="shared" si="16"/>
        <v>0</v>
      </c>
      <c r="L207" s="189">
        <v>21</v>
      </c>
      <c r="M207" s="189">
        <f t="shared" si="17"/>
        <v>0</v>
      </c>
      <c r="N207" s="187">
        <v>0.03</v>
      </c>
      <c r="O207" s="187">
        <f t="shared" si="18"/>
        <v>0.09</v>
      </c>
      <c r="P207" s="187">
        <v>0</v>
      </c>
      <c r="Q207" s="187">
        <f t="shared" si="19"/>
        <v>0</v>
      </c>
      <c r="R207" s="189" t="s">
        <v>253</v>
      </c>
      <c r="S207" s="189" t="s">
        <v>127</v>
      </c>
      <c r="T207" s="190" t="s">
        <v>127</v>
      </c>
      <c r="U207" s="159">
        <v>1.6439999999999999</v>
      </c>
      <c r="V207" s="159">
        <f t="shared" si="20"/>
        <v>4.93</v>
      </c>
      <c r="W207" s="159"/>
      <c r="X207" s="159" t="s">
        <v>128</v>
      </c>
      <c r="Y207" s="159" t="s">
        <v>129</v>
      </c>
      <c r="Z207" s="148"/>
      <c r="AA207" s="148"/>
      <c r="AB207" s="148"/>
      <c r="AC207" s="148"/>
      <c r="AD207" s="148"/>
      <c r="AE207" s="148"/>
      <c r="AF207" s="148"/>
      <c r="AG207" s="148" t="s">
        <v>130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3">
      <c r="A208" s="176">
        <v>96</v>
      </c>
      <c r="B208" s="177" t="s">
        <v>402</v>
      </c>
      <c r="C208" s="193" t="s">
        <v>403</v>
      </c>
      <c r="D208" s="178" t="s">
        <v>162</v>
      </c>
      <c r="E208" s="179">
        <v>210</v>
      </c>
      <c r="F208" s="180"/>
      <c r="G208" s="181">
        <f t="shared" si="14"/>
        <v>0</v>
      </c>
      <c r="H208" s="180"/>
      <c r="I208" s="181">
        <f t="shared" si="15"/>
        <v>0</v>
      </c>
      <c r="J208" s="180"/>
      <c r="K208" s="181">
        <f t="shared" si="16"/>
        <v>0</v>
      </c>
      <c r="L208" s="181">
        <v>21</v>
      </c>
      <c r="M208" s="181">
        <f t="shared" si="17"/>
        <v>0</v>
      </c>
      <c r="N208" s="179">
        <v>0</v>
      </c>
      <c r="O208" s="179">
        <f t="shared" si="18"/>
        <v>0</v>
      </c>
      <c r="P208" s="179">
        <v>0</v>
      </c>
      <c r="Q208" s="179">
        <f t="shared" si="19"/>
        <v>0</v>
      </c>
      <c r="R208" s="181" t="s">
        <v>253</v>
      </c>
      <c r="S208" s="181" t="s">
        <v>127</v>
      </c>
      <c r="T208" s="182" t="s">
        <v>127</v>
      </c>
      <c r="U208" s="159">
        <v>0.03</v>
      </c>
      <c r="V208" s="159">
        <f t="shared" si="20"/>
        <v>6.3</v>
      </c>
      <c r="W208" s="159"/>
      <c r="X208" s="159" t="s">
        <v>128</v>
      </c>
      <c r="Y208" s="159" t="s">
        <v>129</v>
      </c>
      <c r="Z208" s="148"/>
      <c r="AA208" s="148"/>
      <c r="AB208" s="148"/>
      <c r="AC208" s="148"/>
      <c r="AD208" s="148"/>
      <c r="AE208" s="148"/>
      <c r="AF208" s="148"/>
      <c r="AG208" s="148" t="s">
        <v>130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2" x14ac:dyDescent="0.3">
      <c r="A209" s="155"/>
      <c r="B209" s="156"/>
      <c r="C209" s="262" t="s">
        <v>404</v>
      </c>
      <c r="D209" s="263"/>
      <c r="E209" s="263"/>
      <c r="F209" s="263"/>
      <c r="G209" s="263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8"/>
      <c r="AA209" s="148"/>
      <c r="AB209" s="148"/>
      <c r="AC209" s="148"/>
      <c r="AD209" s="148"/>
      <c r="AE209" s="148"/>
      <c r="AF209" s="148"/>
      <c r="AG209" s="148" t="s">
        <v>150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3">
      <c r="A210" s="176">
        <v>97</v>
      </c>
      <c r="B210" s="177" t="s">
        <v>405</v>
      </c>
      <c r="C210" s="193" t="s">
        <v>406</v>
      </c>
      <c r="D210" s="178" t="s">
        <v>162</v>
      </c>
      <c r="E210" s="179">
        <v>110</v>
      </c>
      <c r="F210" s="180"/>
      <c r="G210" s="181">
        <f>ROUND(E210*F210,2)</f>
        <v>0</v>
      </c>
      <c r="H210" s="180"/>
      <c r="I210" s="181">
        <f>ROUND(E210*H210,2)</f>
        <v>0</v>
      </c>
      <c r="J210" s="180"/>
      <c r="K210" s="181">
        <f>ROUND(E210*J210,2)</f>
        <v>0</v>
      </c>
      <c r="L210" s="181">
        <v>21</v>
      </c>
      <c r="M210" s="181">
        <f>G210*(1+L210/100)</f>
        <v>0</v>
      </c>
      <c r="N210" s="179">
        <v>0</v>
      </c>
      <c r="O210" s="179">
        <f>ROUND(E210*N210,2)</f>
        <v>0</v>
      </c>
      <c r="P210" s="179">
        <v>0</v>
      </c>
      <c r="Q210" s="179">
        <f>ROUND(E210*P210,2)</f>
        <v>0</v>
      </c>
      <c r="R210" s="181" t="s">
        <v>253</v>
      </c>
      <c r="S210" s="181" t="s">
        <v>127</v>
      </c>
      <c r="T210" s="182" t="s">
        <v>127</v>
      </c>
      <c r="U210" s="159">
        <v>0.04</v>
      </c>
      <c r="V210" s="159">
        <f>ROUND(E210*U210,2)</f>
        <v>4.4000000000000004</v>
      </c>
      <c r="W210" s="159"/>
      <c r="X210" s="159" t="s">
        <v>128</v>
      </c>
      <c r="Y210" s="159" t="s">
        <v>129</v>
      </c>
      <c r="Z210" s="148"/>
      <c r="AA210" s="148"/>
      <c r="AB210" s="148"/>
      <c r="AC210" s="148"/>
      <c r="AD210" s="148"/>
      <c r="AE210" s="148"/>
      <c r="AF210" s="148"/>
      <c r="AG210" s="148" t="s">
        <v>130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2" x14ac:dyDescent="0.3">
      <c r="A211" s="155"/>
      <c r="B211" s="156"/>
      <c r="C211" s="262" t="s">
        <v>404</v>
      </c>
      <c r="D211" s="263"/>
      <c r="E211" s="263"/>
      <c r="F211" s="263"/>
      <c r="G211" s="263"/>
      <c r="H211" s="159"/>
      <c r="I211" s="159"/>
      <c r="J211" s="159"/>
      <c r="K211" s="159"/>
      <c r="L211" s="159"/>
      <c r="M211" s="159"/>
      <c r="N211" s="158"/>
      <c r="O211" s="158"/>
      <c r="P211" s="158"/>
      <c r="Q211" s="158"/>
      <c r="R211" s="159"/>
      <c r="S211" s="159"/>
      <c r="T211" s="159"/>
      <c r="U211" s="159"/>
      <c r="V211" s="159"/>
      <c r="W211" s="159"/>
      <c r="X211" s="159"/>
      <c r="Y211" s="159"/>
      <c r="Z211" s="148"/>
      <c r="AA211" s="148"/>
      <c r="AB211" s="148"/>
      <c r="AC211" s="148"/>
      <c r="AD211" s="148"/>
      <c r="AE211" s="148"/>
      <c r="AF211" s="148"/>
      <c r="AG211" s="148" t="s">
        <v>150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3">
      <c r="A212" s="176">
        <v>98</v>
      </c>
      <c r="B212" s="177" t="s">
        <v>407</v>
      </c>
      <c r="C212" s="193" t="s">
        <v>408</v>
      </c>
      <c r="D212" s="178" t="s">
        <v>162</v>
      </c>
      <c r="E212" s="179">
        <v>320</v>
      </c>
      <c r="F212" s="180"/>
      <c r="G212" s="181">
        <f>ROUND(E212*F212,2)</f>
        <v>0</v>
      </c>
      <c r="H212" s="180"/>
      <c r="I212" s="181">
        <f>ROUND(E212*H212,2)</f>
        <v>0</v>
      </c>
      <c r="J212" s="180"/>
      <c r="K212" s="181">
        <f>ROUND(E212*J212,2)</f>
        <v>0</v>
      </c>
      <c r="L212" s="181">
        <v>21</v>
      </c>
      <c r="M212" s="181">
        <f>G212*(1+L212/100)</f>
        <v>0</v>
      </c>
      <c r="N212" s="179">
        <v>1.0000000000000001E-5</v>
      </c>
      <c r="O212" s="179">
        <f>ROUND(E212*N212,2)</f>
        <v>0</v>
      </c>
      <c r="P212" s="179">
        <v>0</v>
      </c>
      <c r="Q212" s="179">
        <f>ROUND(E212*P212,2)</f>
        <v>0</v>
      </c>
      <c r="R212" s="181" t="s">
        <v>253</v>
      </c>
      <c r="S212" s="181" t="s">
        <v>127</v>
      </c>
      <c r="T212" s="182" t="s">
        <v>127</v>
      </c>
      <c r="U212" s="159">
        <v>0.06</v>
      </c>
      <c r="V212" s="159">
        <f>ROUND(E212*U212,2)</f>
        <v>19.2</v>
      </c>
      <c r="W212" s="159"/>
      <c r="X212" s="159" t="s">
        <v>128</v>
      </c>
      <c r="Y212" s="159" t="s">
        <v>129</v>
      </c>
      <c r="Z212" s="148"/>
      <c r="AA212" s="148"/>
      <c r="AB212" s="148"/>
      <c r="AC212" s="148"/>
      <c r="AD212" s="148"/>
      <c r="AE212" s="148"/>
      <c r="AF212" s="148"/>
      <c r="AG212" s="148" t="s">
        <v>130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2" x14ac:dyDescent="0.3">
      <c r="A213" s="155"/>
      <c r="B213" s="156"/>
      <c r="C213" s="262" t="s">
        <v>409</v>
      </c>
      <c r="D213" s="263"/>
      <c r="E213" s="263"/>
      <c r="F213" s="263"/>
      <c r="G213" s="263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59"/>
      <c r="Z213" s="148"/>
      <c r="AA213" s="148"/>
      <c r="AB213" s="148"/>
      <c r="AC213" s="148"/>
      <c r="AD213" s="148"/>
      <c r="AE213" s="148"/>
      <c r="AF213" s="148"/>
      <c r="AG213" s="148" t="s">
        <v>150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3">
      <c r="A214" s="184">
        <v>99</v>
      </c>
      <c r="B214" s="185" t="s">
        <v>410</v>
      </c>
      <c r="C214" s="195" t="s">
        <v>411</v>
      </c>
      <c r="D214" s="186" t="s">
        <v>274</v>
      </c>
      <c r="E214" s="187">
        <v>2</v>
      </c>
      <c r="F214" s="188"/>
      <c r="G214" s="189">
        <f>ROUND(E214*F214,2)</f>
        <v>0</v>
      </c>
      <c r="H214" s="188"/>
      <c r="I214" s="189">
        <f>ROUND(E214*H214,2)</f>
        <v>0</v>
      </c>
      <c r="J214" s="188"/>
      <c r="K214" s="189">
        <f>ROUND(E214*J214,2)</f>
        <v>0</v>
      </c>
      <c r="L214" s="189">
        <v>21</v>
      </c>
      <c r="M214" s="189">
        <f>G214*(1+L214/100)</f>
        <v>0</v>
      </c>
      <c r="N214" s="187">
        <v>2.1000000000000001E-4</v>
      </c>
      <c r="O214" s="187">
        <f>ROUND(E214*N214,2)</f>
        <v>0</v>
      </c>
      <c r="P214" s="187">
        <v>0</v>
      </c>
      <c r="Q214" s="187">
        <f>ROUND(E214*P214,2)</f>
        <v>0</v>
      </c>
      <c r="R214" s="189" t="s">
        <v>412</v>
      </c>
      <c r="S214" s="189" t="s">
        <v>127</v>
      </c>
      <c r="T214" s="190" t="s">
        <v>127</v>
      </c>
      <c r="U214" s="159">
        <v>0.17</v>
      </c>
      <c r="V214" s="159">
        <f>ROUND(E214*U214,2)</f>
        <v>0.34</v>
      </c>
      <c r="W214" s="159"/>
      <c r="X214" s="159" t="s">
        <v>128</v>
      </c>
      <c r="Y214" s="159" t="s">
        <v>129</v>
      </c>
      <c r="Z214" s="148"/>
      <c r="AA214" s="148"/>
      <c r="AB214" s="148"/>
      <c r="AC214" s="148"/>
      <c r="AD214" s="148"/>
      <c r="AE214" s="148"/>
      <c r="AF214" s="148"/>
      <c r="AG214" s="148" t="s">
        <v>130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3">
      <c r="A215" s="184">
        <v>100</v>
      </c>
      <c r="B215" s="185" t="s">
        <v>413</v>
      </c>
      <c r="C215" s="195" t="s">
        <v>414</v>
      </c>
      <c r="D215" s="186" t="s">
        <v>274</v>
      </c>
      <c r="E215" s="187">
        <v>1</v>
      </c>
      <c r="F215" s="188"/>
      <c r="G215" s="189">
        <f>ROUND(E215*F215,2)</f>
        <v>0</v>
      </c>
      <c r="H215" s="188"/>
      <c r="I215" s="189">
        <f>ROUND(E215*H215,2)</f>
        <v>0</v>
      </c>
      <c r="J215" s="188"/>
      <c r="K215" s="189">
        <f>ROUND(E215*J215,2)</f>
        <v>0</v>
      </c>
      <c r="L215" s="189">
        <v>21</v>
      </c>
      <c r="M215" s="189">
        <f>G215*(1+L215/100)</f>
        <v>0</v>
      </c>
      <c r="N215" s="187">
        <v>1.9000000000000001E-4</v>
      </c>
      <c r="O215" s="187">
        <f>ROUND(E215*N215,2)</f>
        <v>0</v>
      </c>
      <c r="P215" s="187">
        <v>0</v>
      </c>
      <c r="Q215" s="187">
        <f>ROUND(E215*P215,2)</f>
        <v>0</v>
      </c>
      <c r="R215" s="189" t="s">
        <v>412</v>
      </c>
      <c r="S215" s="189" t="s">
        <v>127</v>
      </c>
      <c r="T215" s="190" t="s">
        <v>127</v>
      </c>
      <c r="U215" s="159">
        <v>8.3000000000000004E-2</v>
      </c>
      <c r="V215" s="159">
        <f>ROUND(E215*U215,2)</f>
        <v>0.08</v>
      </c>
      <c r="W215" s="159"/>
      <c r="X215" s="159" t="s">
        <v>128</v>
      </c>
      <c r="Y215" s="159" t="s">
        <v>129</v>
      </c>
      <c r="Z215" s="148"/>
      <c r="AA215" s="148"/>
      <c r="AB215" s="148"/>
      <c r="AC215" s="148"/>
      <c r="AD215" s="148"/>
      <c r="AE215" s="148"/>
      <c r="AF215" s="148"/>
      <c r="AG215" s="148" t="s">
        <v>130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3">
      <c r="A216" s="176">
        <v>101</v>
      </c>
      <c r="B216" s="177" t="s">
        <v>415</v>
      </c>
      <c r="C216" s="193" t="s">
        <v>416</v>
      </c>
      <c r="D216" s="178" t="s">
        <v>274</v>
      </c>
      <c r="E216" s="179">
        <v>2</v>
      </c>
      <c r="F216" s="180"/>
      <c r="G216" s="181">
        <f>ROUND(E216*F216,2)</f>
        <v>0</v>
      </c>
      <c r="H216" s="180"/>
      <c r="I216" s="181">
        <f>ROUND(E216*H216,2)</f>
        <v>0</v>
      </c>
      <c r="J216" s="180"/>
      <c r="K216" s="181">
        <f>ROUND(E216*J216,2)</f>
        <v>0</v>
      </c>
      <c r="L216" s="181">
        <v>21</v>
      </c>
      <c r="M216" s="181">
        <f>G216*(1+L216/100)</f>
        <v>0</v>
      </c>
      <c r="N216" s="179">
        <v>2.5699999999999998E-3</v>
      </c>
      <c r="O216" s="179">
        <f>ROUND(E216*N216,2)</f>
        <v>0.01</v>
      </c>
      <c r="P216" s="179">
        <v>0</v>
      </c>
      <c r="Q216" s="179">
        <f>ROUND(E216*P216,2)</f>
        <v>0</v>
      </c>
      <c r="R216" s="181" t="s">
        <v>412</v>
      </c>
      <c r="S216" s="181" t="s">
        <v>127</v>
      </c>
      <c r="T216" s="182" t="s">
        <v>127</v>
      </c>
      <c r="U216" s="159">
        <v>0.43</v>
      </c>
      <c r="V216" s="159">
        <f>ROUND(E216*U216,2)</f>
        <v>0.86</v>
      </c>
      <c r="W216" s="159"/>
      <c r="X216" s="159" t="s">
        <v>128</v>
      </c>
      <c r="Y216" s="159" t="s">
        <v>129</v>
      </c>
      <c r="Z216" s="148"/>
      <c r="AA216" s="148"/>
      <c r="AB216" s="148"/>
      <c r="AC216" s="148"/>
      <c r="AD216" s="148"/>
      <c r="AE216" s="148"/>
      <c r="AF216" s="148"/>
      <c r="AG216" s="148" t="s">
        <v>130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2" x14ac:dyDescent="0.3">
      <c r="A217" s="155"/>
      <c r="B217" s="156"/>
      <c r="C217" s="262" t="s">
        <v>417</v>
      </c>
      <c r="D217" s="263"/>
      <c r="E217" s="263"/>
      <c r="F217" s="263"/>
      <c r="G217" s="263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59"/>
      <c r="Z217" s="148"/>
      <c r="AA217" s="148"/>
      <c r="AB217" s="148"/>
      <c r="AC217" s="148"/>
      <c r="AD217" s="148"/>
      <c r="AE217" s="148"/>
      <c r="AF217" s="148"/>
      <c r="AG217" s="148" t="s">
        <v>150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3">
      <c r="A218" s="176">
        <v>102</v>
      </c>
      <c r="B218" s="177" t="s">
        <v>418</v>
      </c>
      <c r="C218" s="193" t="s">
        <v>499</v>
      </c>
      <c r="D218" s="178" t="s">
        <v>162</v>
      </c>
      <c r="E218" s="179">
        <v>25</v>
      </c>
      <c r="F218" s="180"/>
      <c r="G218" s="181">
        <f>ROUND(E218*F218,2)</f>
        <v>0</v>
      </c>
      <c r="H218" s="180"/>
      <c r="I218" s="181">
        <f>ROUND(E218*H218,2)</f>
        <v>0</v>
      </c>
      <c r="J218" s="180"/>
      <c r="K218" s="181">
        <f>ROUND(E218*J218,2)</f>
        <v>0</v>
      </c>
      <c r="L218" s="181">
        <v>21</v>
      </c>
      <c r="M218" s="181">
        <f>G218*(1+L218/100)</f>
        <v>0</v>
      </c>
      <c r="N218" s="179">
        <v>8.0000000000000007E-5</v>
      </c>
      <c r="O218" s="179">
        <f>ROUND(E218*N218,2)</f>
        <v>0</v>
      </c>
      <c r="P218" s="179">
        <v>0</v>
      </c>
      <c r="Q218" s="179">
        <f>ROUND(E218*P218,2)</f>
        <v>0</v>
      </c>
      <c r="R218" s="181"/>
      <c r="S218" s="181" t="s">
        <v>200</v>
      </c>
      <c r="T218" s="182" t="s">
        <v>201</v>
      </c>
      <c r="U218" s="159">
        <v>0.14000000000000001</v>
      </c>
      <c r="V218" s="159">
        <f>ROUND(E218*U218,2)</f>
        <v>3.5</v>
      </c>
      <c r="W218" s="159"/>
      <c r="X218" s="159" t="s">
        <v>128</v>
      </c>
      <c r="Y218" s="159" t="s">
        <v>129</v>
      </c>
      <c r="Z218" s="148"/>
      <c r="AA218" s="148"/>
      <c r="AB218" s="148"/>
      <c r="AC218" s="148"/>
      <c r="AD218" s="148"/>
      <c r="AE218" s="148"/>
      <c r="AF218" s="148"/>
      <c r="AG218" s="148" t="s">
        <v>130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2" x14ac:dyDescent="0.3">
      <c r="A219" s="155"/>
      <c r="B219" s="156"/>
      <c r="C219" s="262" t="s">
        <v>359</v>
      </c>
      <c r="D219" s="263"/>
      <c r="E219" s="263"/>
      <c r="F219" s="263"/>
      <c r="G219" s="263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59"/>
      <c r="Z219" s="148"/>
      <c r="AA219" s="148"/>
      <c r="AB219" s="148"/>
      <c r="AC219" s="148"/>
      <c r="AD219" s="148"/>
      <c r="AE219" s="148"/>
      <c r="AF219" s="148"/>
      <c r="AG219" s="148" t="s">
        <v>150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2" x14ac:dyDescent="0.3">
      <c r="A220" s="155"/>
      <c r="B220" s="156"/>
      <c r="C220" s="194" t="s">
        <v>419</v>
      </c>
      <c r="D220" s="161"/>
      <c r="E220" s="162">
        <v>25</v>
      </c>
      <c r="F220" s="159"/>
      <c r="G220" s="159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59"/>
      <c r="Z220" s="148"/>
      <c r="AA220" s="148"/>
      <c r="AB220" s="148"/>
      <c r="AC220" s="148"/>
      <c r="AD220" s="148"/>
      <c r="AE220" s="148"/>
      <c r="AF220" s="148"/>
      <c r="AG220" s="148" t="s">
        <v>136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3">
      <c r="A221" s="184">
        <v>103</v>
      </c>
      <c r="B221" s="185" t="s">
        <v>420</v>
      </c>
      <c r="C221" s="195" t="s">
        <v>421</v>
      </c>
      <c r="D221" s="186" t="s">
        <v>172</v>
      </c>
      <c r="E221" s="187">
        <v>1</v>
      </c>
      <c r="F221" s="188"/>
      <c r="G221" s="189">
        <f t="shared" ref="G221:G226" si="21">ROUND(E221*F221,2)</f>
        <v>0</v>
      </c>
      <c r="H221" s="188"/>
      <c r="I221" s="189">
        <f t="shared" ref="I221:I226" si="22">ROUND(E221*H221,2)</f>
        <v>0</v>
      </c>
      <c r="J221" s="188"/>
      <c r="K221" s="189">
        <f t="shared" ref="K221:K226" si="23">ROUND(E221*J221,2)</f>
        <v>0</v>
      </c>
      <c r="L221" s="189">
        <v>21</v>
      </c>
      <c r="M221" s="189">
        <f t="shared" ref="M221:M226" si="24">G221*(1+L221/100)</f>
        <v>0</v>
      </c>
      <c r="N221" s="187">
        <v>0</v>
      </c>
      <c r="O221" s="187">
        <f t="shared" ref="O221:O226" si="25">ROUND(E221*N221,2)</f>
        <v>0</v>
      </c>
      <c r="P221" s="187">
        <v>0</v>
      </c>
      <c r="Q221" s="187">
        <f t="shared" ref="Q221:Q226" si="26">ROUND(E221*P221,2)</f>
        <v>0</v>
      </c>
      <c r="R221" s="189"/>
      <c r="S221" s="189" t="s">
        <v>200</v>
      </c>
      <c r="T221" s="190" t="s">
        <v>201</v>
      </c>
      <c r="U221" s="159">
        <v>0</v>
      </c>
      <c r="V221" s="159">
        <f t="shared" ref="V221:V226" si="27">ROUND(E221*U221,2)</f>
        <v>0</v>
      </c>
      <c r="W221" s="159"/>
      <c r="X221" s="159" t="s">
        <v>128</v>
      </c>
      <c r="Y221" s="159" t="s">
        <v>129</v>
      </c>
      <c r="Z221" s="148"/>
      <c r="AA221" s="148"/>
      <c r="AB221" s="148"/>
      <c r="AC221" s="148"/>
      <c r="AD221" s="148"/>
      <c r="AE221" s="148"/>
      <c r="AF221" s="148"/>
      <c r="AG221" s="148" t="s">
        <v>130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3">
      <c r="A222" s="184">
        <v>104</v>
      </c>
      <c r="B222" s="185" t="s">
        <v>422</v>
      </c>
      <c r="C222" s="195" t="s">
        <v>423</v>
      </c>
      <c r="D222" s="186" t="s">
        <v>274</v>
      </c>
      <c r="E222" s="187">
        <v>1</v>
      </c>
      <c r="F222" s="188"/>
      <c r="G222" s="189">
        <f t="shared" si="21"/>
        <v>0</v>
      </c>
      <c r="H222" s="188"/>
      <c r="I222" s="189">
        <f t="shared" si="22"/>
        <v>0</v>
      </c>
      <c r="J222" s="188"/>
      <c r="K222" s="189">
        <f t="shared" si="23"/>
        <v>0</v>
      </c>
      <c r="L222" s="189">
        <v>21</v>
      </c>
      <c r="M222" s="189">
        <f t="shared" si="24"/>
        <v>0</v>
      </c>
      <c r="N222" s="187">
        <v>2.0600000000000002E-3</v>
      </c>
      <c r="O222" s="187">
        <f t="shared" si="25"/>
        <v>0</v>
      </c>
      <c r="P222" s="187">
        <v>0</v>
      </c>
      <c r="Q222" s="187">
        <f t="shared" si="26"/>
        <v>0</v>
      </c>
      <c r="R222" s="189"/>
      <c r="S222" s="189" t="s">
        <v>200</v>
      </c>
      <c r="T222" s="190" t="s">
        <v>201</v>
      </c>
      <c r="U222" s="159">
        <v>0.37</v>
      </c>
      <c r="V222" s="159">
        <f t="shared" si="27"/>
        <v>0.37</v>
      </c>
      <c r="W222" s="159"/>
      <c r="X222" s="159" t="s">
        <v>128</v>
      </c>
      <c r="Y222" s="159" t="s">
        <v>129</v>
      </c>
      <c r="Z222" s="148"/>
      <c r="AA222" s="148"/>
      <c r="AB222" s="148"/>
      <c r="AC222" s="148"/>
      <c r="AD222" s="148"/>
      <c r="AE222" s="148"/>
      <c r="AF222" s="148"/>
      <c r="AG222" s="148" t="s">
        <v>130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3">
      <c r="A223" s="184">
        <v>105</v>
      </c>
      <c r="B223" s="185" t="s">
        <v>424</v>
      </c>
      <c r="C223" s="195" t="s">
        <v>425</v>
      </c>
      <c r="D223" s="186" t="s">
        <v>274</v>
      </c>
      <c r="E223" s="187">
        <v>1</v>
      </c>
      <c r="F223" s="188"/>
      <c r="G223" s="189">
        <f t="shared" si="21"/>
        <v>0</v>
      </c>
      <c r="H223" s="188"/>
      <c r="I223" s="189">
        <f t="shared" si="22"/>
        <v>0</v>
      </c>
      <c r="J223" s="188"/>
      <c r="K223" s="189">
        <f t="shared" si="23"/>
        <v>0</v>
      </c>
      <c r="L223" s="189">
        <v>21</v>
      </c>
      <c r="M223" s="189">
        <f t="shared" si="24"/>
        <v>0</v>
      </c>
      <c r="N223" s="187">
        <v>2.0600000000000002E-3</v>
      </c>
      <c r="O223" s="187">
        <f t="shared" si="25"/>
        <v>0</v>
      </c>
      <c r="P223" s="187">
        <v>0</v>
      </c>
      <c r="Q223" s="187">
        <f t="shared" si="26"/>
        <v>0</v>
      </c>
      <c r="R223" s="189"/>
      <c r="S223" s="189" t="s">
        <v>200</v>
      </c>
      <c r="T223" s="190" t="s">
        <v>201</v>
      </c>
      <c r="U223" s="159">
        <v>0.37</v>
      </c>
      <c r="V223" s="159">
        <f t="shared" si="27"/>
        <v>0.37</v>
      </c>
      <c r="W223" s="159"/>
      <c r="X223" s="159" t="s">
        <v>128</v>
      </c>
      <c r="Y223" s="159" t="s">
        <v>129</v>
      </c>
      <c r="Z223" s="148"/>
      <c r="AA223" s="148"/>
      <c r="AB223" s="148"/>
      <c r="AC223" s="148"/>
      <c r="AD223" s="148"/>
      <c r="AE223" s="148"/>
      <c r="AF223" s="148"/>
      <c r="AG223" s="148" t="s">
        <v>130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3">
      <c r="A224" s="184">
        <v>106</v>
      </c>
      <c r="B224" s="185" t="s">
        <v>426</v>
      </c>
      <c r="C224" s="195" t="s">
        <v>427</v>
      </c>
      <c r="D224" s="186" t="s">
        <v>172</v>
      </c>
      <c r="E224" s="187">
        <v>15</v>
      </c>
      <c r="F224" s="188"/>
      <c r="G224" s="189">
        <f t="shared" si="21"/>
        <v>0</v>
      </c>
      <c r="H224" s="188"/>
      <c r="I224" s="189">
        <f t="shared" si="22"/>
        <v>0</v>
      </c>
      <c r="J224" s="188"/>
      <c r="K224" s="189">
        <f t="shared" si="23"/>
        <v>0</v>
      </c>
      <c r="L224" s="189">
        <v>21</v>
      </c>
      <c r="M224" s="189">
        <f t="shared" si="24"/>
        <v>0</v>
      </c>
      <c r="N224" s="187">
        <v>0</v>
      </c>
      <c r="O224" s="187">
        <f t="shared" si="25"/>
        <v>0</v>
      </c>
      <c r="P224" s="187">
        <v>0</v>
      </c>
      <c r="Q224" s="187">
        <f t="shared" si="26"/>
        <v>0</v>
      </c>
      <c r="R224" s="189"/>
      <c r="S224" s="189" t="s">
        <v>200</v>
      </c>
      <c r="T224" s="190" t="s">
        <v>201</v>
      </c>
      <c r="U224" s="159">
        <v>0</v>
      </c>
      <c r="V224" s="159">
        <f t="shared" si="27"/>
        <v>0</v>
      </c>
      <c r="W224" s="159"/>
      <c r="X224" s="159" t="s">
        <v>128</v>
      </c>
      <c r="Y224" s="159" t="s">
        <v>129</v>
      </c>
      <c r="Z224" s="148"/>
      <c r="AA224" s="148"/>
      <c r="AB224" s="148"/>
      <c r="AC224" s="148"/>
      <c r="AD224" s="148"/>
      <c r="AE224" s="148"/>
      <c r="AF224" s="148"/>
      <c r="AG224" s="148" t="s">
        <v>130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3">
      <c r="A225" s="176">
        <v>107</v>
      </c>
      <c r="B225" s="177" t="s">
        <v>428</v>
      </c>
      <c r="C225" s="193" t="s">
        <v>429</v>
      </c>
      <c r="D225" s="178" t="s">
        <v>172</v>
      </c>
      <c r="E225" s="179">
        <v>1</v>
      </c>
      <c r="F225" s="180"/>
      <c r="G225" s="181">
        <f t="shared" si="21"/>
        <v>0</v>
      </c>
      <c r="H225" s="180"/>
      <c r="I225" s="181">
        <f t="shared" si="22"/>
        <v>0</v>
      </c>
      <c r="J225" s="180"/>
      <c r="K225" s="181">
        <f t="shared" si="23"/>
        <v>0</v>
      </c>
      <c r="L225" s="181">
        <v>21</v>
      </c>
      <c r="M225" s="181">
        <f t="shared" si="24"/>
        <v>0</v>
      </c>
      <c r="N225" s="179">
        <v>0</v>
      </c>
      <c r="O225" s="179">
        <f t="shared" si="25"/>
        <v>0</v>
      </c>
      <c r="P225" s="179">
        <v>0</v>
      </c>
      <c r="Q225" s="179">
        <f t="shared" si="26"/>
        <v>0</v>
      </c>
      <c r="R225" s="181"/>
      <c r="S225" s="181" t="s">
        <v>200</v>
      </c>
      <c r="T225" s="182" t="s">
        <v>201</v>
      </c>
      <c r="U225" s="159">
        <v>0</v>
      </c>
      <c r="V225" s="159">
        <f t="shared" si="27"/>
        <v>0</v>
      </c>
      <c r="W225" s="159"/>
      <c r="X225" s="159" t="s">
        <v>128</v>
      </c>
      <c r="Y225" s="159" t="s">
        <v>129</v>
      </c>
      <c r="Z225" s="148"/>
      <c r="AA225" s="148"/>
      <c r="AB225" s="148"/>
      <c r="AC225" s="148"/>
      <c r="AD225" s="148"/>
      <c r="AE225" s="148"/>
      <c r="AF225" s="148"/>
      <c r="AG225" s="148" t="s">
        <v>130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3">
      <c r="A226" s="155">
        <v>108</v>
      </c>
      <c r="B226" s="156" t="s">
        <v>430</v>
      </c>
      <c r="C226" s="196" t="s">
        <v>431</v>
      </c>
      <c r="D226" s="157" t="s">
        <v>0</v>
      </c>
      <c r="E226" s="191"/>
      <c r="F226" s="160"/>
      <c r="G226" s="159">
        <f t="shared" si="21"/>
        <v>0</v>
      </c>
      <c r="H226" s="160"/>
      <c r="I226" s="159">
        <f t="shared" si="22"/>
        <v>0</v>
      </c>
      <c r="J226" s="160"/>
      <c r="K226" s="159">
        <f t="shared" si="23"/>
        <v>0</v>
      </c>
      <c r="L226" s="159">
        <v>21</v>
      </c>
      <c r="M226" s="159">
        <f t="shared" si="24"/>
        <v>0</v>
      </c>
      <c r="N226" s="158">
        <v>0</v>
      </c>
      <c r="O226" s="158">
        <f t="shared" si="25"/>
        <v>0</v>
      </c>
      <c r="P226" s="158">
        <v>0</v>
      </c>
      <c r="Q226" s="158">
        <f t="shared" si="26"/>
        <v>0</v>
      </c>
      <c r="R226" s="159" t="s">
        <v>253</v>
      </c>
      <c r="S226" s="159" t="s">
        <v>127</v>
      </c>
      <c r="T226" s="159" t="s">
        <v>127</v>
      </c>
      <c r="U226" s="159">
        <v>0</v>
      </c>
      <c r="V226" s="159">
        <f t="shared" si="27"/>
        <v>0</v>
      </c>
      <c r="W226" s="159"/>
      <c r="X226" s="159" t="s">
        <v>248</v>
      </c>
      <c r="Y226" s="159" t="s">
        <v>129</v>
      </c>
      <c r="Z226" s="148"/>
      <c r="AA226" s="148"/>
      <c r="AB226" s="148"/>
      <c r="AC226" s="148"/>
      <c r="AD226" s="148"/>
      <c r="AE226" s="148"/>
      <c r="AF226" s="148"/>
      <c r="AG226" s="148" t="s">
        <v>249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2" x14ac:dyDescent="0.3">
      <c r="A227" s="155"/>
      <c r="B227" s="156"/>
      <c r="C227" s="264" t="s">
        <v>432</v>
      </c>
      <c r="D227" s="265"/>
      <c r="E227" s="265"/>
      <c r="F227" s="265"/>
      <c r="G227" s="265"/>
      <c r="H227" s="159"/>
      <c r="I227" s="159"/>
      <c r="J227" s="159"/>
      <c r="K227" s="159"/>
      <c r="L227" s="159"/>
      <c r="M227" s="159"/>
      <c r="N227" s="158"/>
      <c r="O227" s="158"/>
      <c r="P227" s="158"/>
      <c r="Q227" s="158"/>
      <c r="R227" s="159"/>
      <c r="S227" s="159"/>
      <c r="T227" s="159"/>
      <c r="U227" s="159"/>
      <c r="V227" s="159"/>
      <c r="W227" s="159"/>
      <c r="X227" s="159"/>
      <c r="Y227" s="159"/>
      <c r="Z227" s="148"/>
      <c r="AA227" s="148"/>
      <c r="AB227" s="148"/>
      <c r="AC227" s="148"/>
      <c r="AD227" s="148"/>
      <c r="AE227" s="148"/>
      <c r="AF227" s="148"/>
      <c r="AG227" s="148" t="s">
        <v>132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x14ac:dyDescent="0.3">
      <c r="A228" s="169" t="s">
        <v>121</v>
      </c>
      <c r="B228" s="170" t="s">
        <v>86</v>
      </c>
      <c r="C228" s="192" t="s">
        <v>87</v>
      </c>
      <c r="D228" s="171"/>
      <c r="E228" s="172"/>
      <c r="F228" s="173"/>
      <c r="G228" s="173">
        <f>SUMIF(AG229:AG267,"&lt;&gt;NOR",G229:G267)</f>
        <v>0</v>
      </c>
      <c r="H228" s="173"/>
      <c r="I228" s="173">
        <f>SUM(I229:I267)</f>
        <v>0</v>
      </c>
      <c r="J228" s="173"/>
      <c r="K228" s="173">
        <f>SUM(K229:K267)</f>
        <v>0</v>
      </c>
      <c r="L228" s="173"/>
      <c r="M228" s="173">
        <f>SUM(M229:M267)</f>
        <v>0</v>
      </c>
      <c r="N228" s="172"/>
      <c r="O228" s="172">
        <f>SUM(O229:O267)</f>
        <v>0.18</v>
      </c>
      <c r="P228" s="172"/>
      <c r="Q228" s="172">
        <f>SUM(Q229:Q267)</f>
        <v>0</v>
      </c>
      <c r="R228" s="173"/>
      <c r="S228" s="173"/>
      <c r="T228" s="174"/>
      <c r="U228" s="168"/>
      <c r="V228" s="168">
        <f>SUM(V229:V267)</f>
        <v>14.72</v>
      </c>
      <c r="W228" s="168"/>
      <c r="X228" s="168"/>
      <c r="Y228" s="168"/>
      <c r="AG228" t="s">
        <v>122</v>
      </c>
    </row>
    <row r="229" spans="1:60" outlineLevel="1" x14ac:dyDescent="0.3">
      <c r="A229" s="184">
        <v>109</v>
      </c>
      <c r="B229" s="185" t="s">
        <v>433</v>
      </c>
      <c r="C229" s="195" t="s">
        <v>434</v>
      </c>
      <c r="D229" s="186" t="s">
        <v>199</v>
      </c>
      <c r="E229" s="187">
        <v>3</v>
      </c>
      <c r="F229" s="188"/>
      <c r="G229" s="189">
        <f t="shared" ref="G229:G237" si="28">ROUND(E229*F229,2)</f>
        <v>0</v>
      </c>
      <c r="H229" s="188"/>
      <c r="I229" s="189">
        <f t="shared" ref="I229:I237" si="29">ROUND(E229*H229,2)</f>
        <v>0</v>
      </c>
      <c r="J229" s="188"/>
      <c r="K229" s="189">
        <f t="shared" ref="K229:K237" si="30">ROUND(E229*J229,2)</f>
        <v>0</v>
      </c>
      <c r="L229" s="189">
        <v>21</v>
      </c>
      <c r="M229" s="189">
        <f t="shared" ref="M229:M237" si="31">G229*(1+L229/100)</f>
        <v>0</v>
      </c>
      <c r="N229" s="187">
        <v>1.201E-2</v>
      </c>
      <c r="O229" s="187">
        <f t="shared" ref="O229:O237" si="32">ROUND(E229*N229,2)</f>
        <v>0.04</v>
      </c>
      <c r="P229" s="187">
        <v>0</v>
      </c>
      <c r="Q229" s="187">
        <f t="shared" ref="Q229:Q237" si="33">ROUND(E229*P229,2)</f>
        <v>0</v>
      </c>
      <c r="R229" s="189" t="s">
        <v>253</v>
      </c>
      <c r="S229" s="189" t="s">
        <v>127</v>
      </c>
      <c r="T229" s="190" t="s">
        <v>127</v>
      </c>
      <c r="U229" s="159">
        <v>1.1890000000000001</v>
      </c>
      <c r="V229" s="159">
        <f t="shared" ref="V229:V237" si="34">ROUND(E229*U229,2)</f>
        <v>3.57</v>
      </c>
      <c r="W229" s="159"/>
      <c r="X229" s="159" t="s">
        <v>128</v>
      </c>
      <c r="Y229" s="159" t="s">
        <v>129</v>
      </c>
      <c r="Z229" s="148"/>
      <c r="AA229" s="148"/>
      <c r="AB229" s="148"/>
      <c r="AC229" s="148"/>
      <c r="AD229" s="148"/>
      <c r="AE229" s="148"/>
      <c r="AF229" s="148"/>
      <c r="AG229" s="148" t="s">
        <v>130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3">
      <c r="A230" s="184">
        <v>110</v>
      </c>
      <c r="B230" s="185" t="s">
        <v>435</v>
      </c>
      <c r="C230" s="195" t="s">
        <v>436</v>
      </c>
      <c r="D230" s="186" t="s">
        <v>199</v>
      </c>
      <c r="E230" s="187">
        <v>1</v>
      </c>
      <c r="F230" s="188"/>
      <c r="G230" s="189">
        <f t="shared" si="28"/>
        <v>0</v>
      </c>
      <c r="H230" s="188"/>
      <c r="I230" s="189">
        <f t="shared" si="29"/>
        <v>0</v>
      </c>
      <c r="J230" s="188"/>
      <c r="K230" s="189">
        <f t="shared" si="30"/>
        <v>0</v>
      </c>
      <c r="L230" s="189">
        <v>21</v>
      </c>
      <c r="M230" s="189">
        <f t="shared" si="31"/>
        <v>0</v>
      </c>
      <c r="N230" s="187">
        <v>1.09E-2</v>
      </c>
      <c r="O230" s="187">
        <f t="shared" si="32"/>
        <v>0.01</v>
      </c>
      <c r="P230" s="187">
        <v>0</v>
      </c>
      <c r="Q230" s="187">
        <f t="shared" si="33"/>
        <v>0</v>
      </c>
      <c r="R230" s="189" t="s">
        <v>253</v>
      </c>
      <c r="S230" s="189" t="s">
        <v>127</v>
      </c>
      <c r="T230" s="190" t="s">
        <v>127</v>
      </c>
      <c r="U230" s="159">
        <v>1.25</v>
      </c>
      <c r="V230" s="159">
        <f t="shared" si="34"/>
        <v>1.25</v>
      </c>
      <c r="W230" s="159"/>
      <c r="X230" s="159" t="s">
        <v>128</v>
      </c>
      <c r="Y230" s="159" t="s">
        <v>129</v>
      </c>
      <c r="Z230" s="148"/>
      <c r="AA230" s="148"/>
      <c r="AB230" s="148"/>
      <c r="AC230" s="148"/>
      <c r="AD230" s="148"/>
      <c r="AE230" s="148"/>
      <c r="AF230" s="148"/>
      <c r="AG230" s="148" t="s">
        <v>130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3">
      <c r="A231" s="184">
        <v>111</v>
      </c>
      <c r="B231" s="185" t="s">
        <v>437</v>
      </c>
      <c r="C231" s="195" t="s">
        <v>438</v>
      </c>
      <c r="D231" s="186" t="s">
        <v>274</v>
      </c>
      <c r="E231" s="187">
        <v>1</v>
      </c>
      <c r="F231" s="188"/>
      <c r="G231" s="189">
        <f t="shared" si="28"/>
        <v>0</v>
      </c>
      <c r="H231" s="188"/>
      <c r="I231" s="189">
        <f t="shared" si="29"/>
        <v>0</v>
      </c>
      <c r="J231" s="188"/>
      <c r="K231" s="189">
        <f t="shared" si="30"/>
        <v>0</v>
      </c>
      <c r="L231" s="189">
        <v>21</v>
      </c>
      <c r="M231" s="189">
        <f t="shared" si="31"/>
        <v>0</v>
      </c>
      <c r="N231" s="187">
        <v>9.0000000000000006E-5</v>
      </c>
      <c r="O231" s="187">
        <f t="shared" si="32"/>
        <v>0</v>
      </c>
      <c r="P231" s="187">
        <v>0</v>
      </c>
      <c r="Q231" s="187">
        <f t="shared" si="33"/>
        <v>0</v>
      </c>
      <c r="R231" s="189" t="s">
        <v>253</v>
      </c>
      <c r="S231" s="189" t="s">
        <v>127</v>
      </c>
      <c r="T231" s="190" t="s">
        <v>127</v>
      </c>
      <c r="U231" s="159">
        <v>0.18</v>
      </c>
      <c r="V231" s="159">
        <f t="shared" si="34"/>
        <v>0.18</v>
      </c>
      <c r="W231" s="159"/>
      <c r="X231" s="159" t="s">
        <v>128</v>
      </c>
      <c r="Y231" s="159" t="s">
        <v>129</v>
      </c>
      <c r="Z231" s="148"/>
      <c r="AA231" s="148"/>
      <c r="AB231" s="148"/>
      <c r="AC231" s="148"/>
      <c r="AD231" s="148"/>
      <c r="AE231" s="148"/>
      <c r="AF231" s="148"/>
      <c r="AG231" s="148" t="s">
        <v>130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3">
      <c r="A232" s="184">
        <v>112</v>
      </c>
      <c r="B232" s="185" t="s">
        <v>439</v>
      </c>
      <c r="C232" s="195" t="s">
        <v>440</v>
      </c>
      <c r="D232" s="186" t="s">
        <v>199</v>
      </c>
      <c r="E232" s="187">
        <v>8</v>
      </c>
      <c r="F232" s="188"/>
      <c r="G232" s="189">
        <f t="shared" si="28"/>
        <v>0</v>
      </c>
      <c r="H232" s="188"/>
      <c r="I232" s="189">
        <f t="shared" si="29"/>
        <v>0</v>
      </c>
      <c r="J232" s="188"/>
      <c r="K232" s="189">
        <f t="shared" si="30"/>
        <v>0</v>
      </c>
      <c r="L232" s="189">
        <v>21</v>
      </c>
      <c r="M232" s="189">
        <f t="shared" si="31"/>
        <v>0</v>
      </c>
      <c r="N232" s="187">
        <v>2.4000000000000001E-4</v>
      </c>
      <c r="O232" s="187">
        <f t="shared" si="32"/>
        <v>0</v>
      </c>
      <c r="P232" s="187">
        <v>0</v>
      </c>
      <c r="Q232" s="187">
        <f t="shared" si="33"/>
        <v>0</v>
      </c>
      <c r="R232" s="189" t="s">
        <v>253</v>
      </c>
      <c r="S232" s="189" t="s">
        <v>127</v>
      </c>
      <c r="T232" s="190" t="s">
        <v>127</v>
      </c>
      <c r="U232" s="159">
        <v>0.124</v>
      </c>
      <c r="V232" s="159">
        <f t="shared" si="34"/>
        <v>0.99</v>
      </c>
      <c r="W232" s="159"/>
      <c r="X232" s="159" t="s">
        <v>128</v>
      </c>
      <c r="Y232" s="159" t="s">
        <v>129</v>
      </c>
      <c r="Z232" s="148"/>
      <c r="AA232" s="148"/>
      <c r="AB232" s="148"/>
      <c r="AC232" s="148"/>
      <c r="AD232" s="148"/>
      <c r="AE232" s="148"/>
      <c r="AF232" s="148"/>
      <c r="AG232" s="148" t="s">
        <v>130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ht="20.6" outlineLevel="1" x14ac:dyDescent="0.3">
      <c r="A233" s="184">
        <v>113</v>
      </c>
      <c r="B233" s="185" t="s">
        <v>441</v>
      </c>
      <c r="C233" s="195" t="s">
        <v>442</v>
      </c>
      <c r="D233" s="186" t="s">
        <v>274</v>
      </c>
      <c r="E233" s="187">
        <v>3</v>
      </c>
      <c r="F233" s="188"/>
      <c r="G233" s="189">
        <f t="shared" si="28"/>
        <v>0</v>
      </c>
      <c r="H233" s="188"/>
      <c r="I233" s="189">
        <f t="shared" si="29"/>
        <v>0</v>
      </c>
      <c r="J233" s="188"/>
      <c r="K233" s="189">
        <f t="shared" si="30"/>
        <v>0</v>
      </c>
      <c r="L233" s="189">
        <v>21</v>
      </c>
      <c r="M233" s="189">
        <f t="shared" si="31"/>
        <v>0</v>
      </c>
      <c r="N233" s="187">
        <v>0</v>
      </c>
      <c r="O233" s="187">
        <f t="shared" si="32"/>
        <v>0</v>
      </c>
      <c r="P233" s="187">
        <v>0</v>
      </c>
      <c r="Q233" s="187">
        <f t="shared" si="33"/>
        <v>0</v>
      </c>
      <c r="R233" s="189" t="s">
        <v>253</v>
      </c>
      <c r="S233" s="189" t="s">
        <v>127</v>
      </c>
      <c r="T233" s="190" t="s">
        <v>127</v>
      </c>
      <c r="U233" s="159">
        <v>0.246</v>
      </c>
      <c r="V233" s="159">
        <f t="shared" si="34"/>
        <v>0.74</v>
      </c>
      <c r="W233" s="159"/>
      <c r="X233" s="159" t="s">
        <v>128</v>
      </c>
      <c r="Y233" s="159" t="s">
        <v>129</v>
      </c>
      <c r="Z233" s="148"/>
      <c r="AA233" s="148"/>
      <c r="AB233" s="148"/>
      <c r="AC233" s="148"/>
      <c r="AD233" s="148"/>
      <c r="AE233" s="148"/>
      <c r="AF233" s="148"/>
      <c r="AG233" s="148" t="s">
        <v>130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3">
      <c r="A234" s="184">
        <v>114</v>
      </c>
      <c r="B234" s="185" t="s">
        <v>443</v>
      </c>
      <c r="C234" s="195" t="s">
        <v>500</v>
      </c>
      <c r="D234" s="186" t="s">
        <v>199</v>
      </c>
      <c r="E234" s="187">
        <v>3</v>
      </c>
      <c r="F234" s="188"/>
      <c r="G234" s="189">
        <f t="shared" si="28"/>
        <v>0</v>
      </c>
      <c r="H234" s="188"/>
      <c r="I234" s="189">
        <f t="shared" si="29"/>
        <v>0</v>
      </c>
      <c r="J234" s="188"/>
      <c r="K234" s="189">
        <f t="shared" si="30"/>
        <v>0</v>
      </c>
      <c r="L234" s="189">
        <v>21</v>
      </c>
      <c r="M234" s="189">
        <f t="shared" si="31"/>
        <v>0</v>
      </c>
      <c r="N234" s="187">
        <v>1.8890000000000001E-2</v>
      </c>
      <c r="O234" s="187">
        <f t="shared" si="32"/>
        <v>0.06</v>
      </c>
      <c r="P234" s="187">
        <v>0</v>
      </c>
      <c r="Q234" s="187">
        <f t="shared" si="33"/>
        <v>0</v>
      </c>
      <c r="R234" s="189"/>
      <c r="S234" s="189" t="s">
        <v>200</v>
      </c>
      <c r="T234" s="190" t="s">
        <v>201</v>
      </c>
      <c r="U234" s="159">
        <v>0.97299999999999998</v>
      </c>
      <c r="V234" s="159">
        <f t="shared" si="34"/>
        <v>2.92</v>
      </c>
      <c r="W234" s="159"/>
      <c r="X234" s="159" t="s">
        <v>128</v>
      </c>
      <c r="Y234" s="159" t="s">
        <v>129</v>
      </c>
      <c r="Z234" s="148"/>
      <c r="AA234" s="148"/>
      <c r="AB234" s="148"/>
      <c r="AC234" s="148"/>
      <c r="AD234" s="148"/>
      <c r="AE234" s="148"/>
      <c r="AF234" s="148"/>
      <c r="AG234" s="148" t="s">
        <v>130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3">
      <c r="A235" s="184">
        <v>115</v>
      </c>
      <c r="B235" s="185" t="s">
        <v>444</v>
      </c>
      <c r="C235" s="195" t="s">
        <v>445</v>
      </c>
      <c r="D235" s="186" t="s">
        <v>172</v>
      </c>
      <c r="E235" s="187">
        <v>3</v>
      </c>
      <c r="F235" s="188"/>
      <c r="G235" s="189">
        <f t="shared" si="28"/>
        <v>0</v>
      </c>
      <c r="H235" s="188"/>
      <c r="I235" s="189">
        <f t="shared" si="29"/>
        <v>0</v>
      </c>
      <c r="J235" s="188"/>
      <c r="K235" s="189">
        <f t="shared" si="30"/>
        <v>0</v>
      </c>
      <c r="L235" s="189">
        <v>21</v>
      </c>
      <c r="M235" s="189">
        <f t="shared" si="31"/>
        <v>0</v>
      </c>
      <c r="N235" s="187">
        <v>0</v>
      </c>
      <c r="O235" s="187">
        <f t="shared" si="32"/>
        <v>0</v>
      </c>
      <c r="P235" s="187">
        <v>0</v>
      </c>
      <c r="Q235" s="187">
        <f t="shared" si="33"/>
        <v>0</v>
      </c>
      <c r="R235" s="189"/>
      <c r="S235" s="189" t="s">
        <v>200</v>
      </c>
      <c r="T235" s="190" t="s">
        <v>201</v>
      </c>
      <c r="U235" s="159">
        <v>0</v>
      </c>
      <c r="V235" s="159">
        <f t="shared" si="34"/>
        <v>0</v>
      </c>
      <c r="W235" s="159"/>
      <c r="X235" s="159" t="s">
        <v>128</v>
      </c>
      <c r="Y235" s="159" t="s">
        <v>129</v>
      </c>
      <c r="Z235" s="148"/>
      <c r="AA235" s="148"/>
      <c r="AB235" s="148"/>
      <c r="AC235" s="148"/>
      <c r="AD235" s="148"/>
      <c r="AE235" s="148"/>
      <c r="AF235" s="148"/>
      <c r="AG235" s="148" t="s">
        <v>130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3">
      <c r="A236" s="184">
        <v>116</v>
      </c>
      <c r="B236" s="185" t="s">
        <v>446</v>
      </c>
      <c r="C236" s="195" t="s">
        <v>447</v>
      </c>
      <c r="D236" s="186" t="s">
        <v>199</v>
      </c>
      <c r="E236" s="187">
        <v>1</v>
      </c>
      <c r="F236" s="188"/>
      <c r="G236" s="189">
        <f t="shared" si="28"/>
        <v>0</v>
      </c>
      <c r="H236" s="188"/>
      <c r="I236" s="189">
        <f t="shared" si="29"/>
        <v>0</v>
      </c>
      <c r="J236" s="188"/>
      <c r="K236" s="189">
        <f t="shared" si="30"/>
        <v>0</v>
      </c>
      <c r="L236" s="189">
        <v>21</v>
      </c>
      <c r="M236" s="189">
        <f t="shared" si="31"/>
        <v>0</v>
      </c>
      <c r="N236" s="187">
        <v>7.2000000000000005E-4</v>
      </c>
      <c r="O236" s="187">
        <f t="shared" si="32"/>
        <v>0</v>
      </c>
      <c r="P236" s="187">
        <v>0</v>
      </c>
      <c r="Q236" s="187">
        <f t="shared" si="33"/>
        <v>0</v>
      </c>
      <c r="R236" s="189"/>
      <c r="S236" s="189" t="s">
        <v>200</v>
      </c>
      <c r="T236" s="190" t="s">
        <v>201</v>
      </c>
      <c r="U236" s="159">
        <v>0.50600000000000001</v>
      </c>
      <c r="V236" s="159">
        <f t="shared" si="34"/>
        <v>0.51</v>
      </c>
      <c r="W236" s="159"/>
      <c r="X236" s="159" t="s">
        <v>128</v>
      </c>
      <c r="Y236" s="159" t="s">
        <v>129</v>
      </c>
      <c r="Z236" s="148"/>
      <c r="AA236" s="148"/>
      <c r="AB236" s="148"/>
      <c r="AC236" s="148"/>
      <c r="AD236" s="148"/>
      <c r="AE236" s="148"/>
      <c r="AF236" s="148"/>
      <c r="AG236" s="148" t="s">
        <v>130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ht="20.6" outlineLevel="1" x14ac:dyDescent="0.3">
      <c r="A237" s="176">
        <v>117</v>
      </c>
      <c r="B237" s="177" t="s">
        <v>448</v>
      </c>
      <c r="C237" s="193" t="s">
        <v>449</v>
      </c>
      <c r="D237" s="178" t="s">
        <v>172</v>
      </c>
      <c r="E237" s="179">
        <v>1</v>
      </c>
      <c r="F237" s="180"/>
      <c r="G237" s="181">
        <f t="shared" si="28"/>
        <v>0</v>
      </c>
      <c r="H237" s="180"/>
      <c r="I237" s="181">
        <f t="shared" si="29"/>
        <v>0</v>
      </c>
      <c r="J237" s="180"/>
      <c r="K237" s="181">
        <f t="shared" si="30"/>
        <v>0</v>
      </c>
      <c r="L237" s="181">
        <v>21</v>
      </c>
      <c r="M237" s="181">
        <f t="shared" si="31"/>
        <v>0</v>
      </c>
      <c r="N237" s="179">
        <v>7.0819999999999994E-2</v>
      </c>
      <c r="O237" s="179">
        <f t="shared" si="32"/>
        <v>7.0000000000000007E-2</v>
      </c>
      <c r="P237" s="179">
        <v>0</v>
      </c>
      <c r="Q237" s="179">
        <f t="shared" si="33"/>
        <v>0</v>
      </c>
      <c r="R237" s="181"/>
      <c r="S237" s="181" t="s">
        <v>200</v>
      </c>
      <c r="T237" s="182" t="s">
        <v>201</v>
      </c>
      <c r="U237" s="159">
        <v>2.96</v>
      </c>
      <c r="V237" s="159">
        <f t="shared" si="34"/>
        <v>2.96</v>
      </c>
      <c r="W237" s="159"/>
      <c r="X237" s="159" t="s">
        <v>128</v>
      </c>
      <c r="Y237" s="159" t="s">
        <v>129</v>
      </c>
      <c r="Z237" s="148"/>
      <c r="AA237" s="148"/>
      <c r="AB237" s="148"/>
      <c r="AC237" s="148"/>
      <c r="AD237" s="148"/>
      <c r="AE237" s="148"/>
      <c r="AF237" s="148"/>
      <c r="AG237" s="148" t="s">
        <v>130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2" x14ac:dyDescent="0.3">
      <c r="A238" s="155"/>
      <c r="B238" s="156"/>
      <c r="C238" s="262" t="s">
        <v>450</v>
      </c>
      <c r="D238" s="263"/>
      <c r="E238" s="263"/>
      <c r="F238" s="263"/>
      <c r="G238" s="263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59"/>
      <c r="Z238" s="148"/>
      <c r="AA238" s="148"/>
      <c r="AB238" s="148"/>
      <c r="AC238" s="148"/>
      <c r="AD238" s="148"/>
      <c r="AE238" s="148"/>
      <c r="AF238" s="148"/>
      <c r="AG238" s="148" t="s">
        <v>150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3">
      <c r="A239" s="176">
        <v>118</v>
      </c>
      <c r="B239" s="177" t="s">
        <v>451</v>
      </c>
      <c r="C239" s="193" t="s">
        <v>452</v>
      </c>
      <c r="D239" s="178" t="s">
        <v>274</v>
      </c>
      <c r="E239" s="179">
        <v>3</v>
      </c>
      <c r="F239" s="180"/>
      <c r="G239" s="181">
        <f>ROUND(E239*F239,2)</f>
        <v>0</v>
      </c>
      <c r="H239" s="180"/>
      <c r="I239" s="181">
        <f>ROUND(E239*H239,2)</f>
        <v>0</v>
      </c>
      <c r="J239" s="180"/>
      <c r="K239" s="181">
        <f>ROUND(E239*J239,2)</f>
        <v>0</v>
      </c>
      <c r="L239" s="181">
        <v>21</v>
      </c>
      <c r="M239" s="181">
        <f>G239*(1+L239/100)</f>
        <v>0</v>
      </c>
      <c r="N239" s="179">
        <v>8.4999999999999995E-4</v>
      </c>
      <c r="O239" s="179">
        <f>ROUND(E239*N239,2)</f>
        <v>0</v>
      </c>
      <c r="P239" s="179">
        <v>0</v>
      </c>
      <c r="Q239" s="179">
        <f>ROUND(E239*P239,2)</f>
        <v>0</v>
      </c>
      <c r="R239" s="181"/>
      <c r="S239" s="181" t="s">
        <v>200</v>
      </c>
      <c r="T239" s="182" t="s">
        <v>201</v>
      </c>
      <c r="U239" s="159">
        <v>0.45</v>
      </c>
      <c r="V239" s="159">
        <f>ROUND(E239*U239,2)</f>
        <v>1.35</v>
      </c>
      <c r="W239" s="159"/>
      <c r="X239" s="159" t="s">
        <v>128</v>
      </c>
      <c r="Y239" s="159" t="s">
        <v>129</v>
      </c>
      <c r="Z239" s="148"/>
      <c r="AA239" s="148"/>
      <c r="AB239" s="148"/>
      <c r="AC239" s="148"/>
      <c r="AD239" s="148"/>
      <c r="AE239" s="148"/>
      <c r="AF239" s="148"/>
      <c r="AG239" s="148" t="s">
        <v>130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2" x14ac:dyDescent="0.3">
      <c r="A240" s="155"/>
      <c r="B240" s="156"/>
      <c r="C240" s="197" t="s">
        <v>291</v>
      </c>
      <c r="D240" s="166"/>
      <c r="E240" s="167"/>
      <c r="F240" s="159"/>
      <c r="G240" s="159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59"/>
      <c r="Z240" s="148"/>
      <c r="AA240" s="148"/>
      <c r="AB240" s="148"/>
      <c r="AC240" s="148"/>
      <c r="AD240" s="148"/>
      <c r="AE240" s="148"/>
      <c r="AF240" s="148"/>
      <c r="AG240" s="148" t="s">
        <v>136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3" x14ac:dyDescent="0.3">
      <c r="A241" s="155"/>
      <c r="B241" s="156"/>
      <c r="C241" s="198" t="s">
        <v>453</v>
      </c>
      <c r="D241" s="166"/>
      <c r="E241" s="167"/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59"/>
      <c r="Z241" s="148"/>
      <c r="AA241" s="148"/>
      <c r="AB241" s="148"/>
      <c r="AC241" s="148"/>
      <c r="AD241" s="148"/>
      <c r="AE241" s="148"/>
      <c r="AF241" s="148"/>
      <c r="AG241" s="148" t="s">
        <v>136</v>
      </c>
      <c r="AH241" s="148">
        <v>2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3" x14ac:dyDescent="0.3">
      <c r="A242" s="155"/>
      <c r="B242" s="156"/>
      <c r="C242" s="198" t="s">
        <v>454</v>
      </c>
      <c r="D242" s="166"/>
      <c r="E242" s="167"/>
      <c r="F242" s="159"/>
      <c r="G242" s="159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8"/>
      <c r="AA242" s="148"/>
      <c r="AB242" s="148"/>
      <c r="AC242" s="148"/>
      <c r="AD242" s="148"/>
      <c r="AE242" s="148"/>
      <c r="AF242" s="148"/>
      <c r="AG242" s="148" t="s">
        <v>136</v>
      </c>
      <c r="AH242" s="148">
        <v>2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3" x14ac:dyDescent="0.3">
      <c r="A243" s="155"/>
      <c r="B243" s="156"/>
      <c r="C243" s="198" t="s">
        <v>455</v>
      </c>
      <c r="D243" s="166"/>
      <c r="E243" s="167"/>
      <c r="F243" s="159"/>
      <c r="G243" s="159"/>
      <c r="H243" s="159"/>
      <c r="I243" s="159"/>
      <c r="J243" s="159"/>
      <c r="K243" s="159"/>
      <c r="L243" s="159"/>
      <c r="M243" s="159"/>
      <c r="N243" s="158"/>
      <c r="O243" s="158"/>
      <c r="P243" s="158"/>
      <c r="Q243" s="158"/>
      <c r="R243" s="159"/>
      <c r="S243" s="159"/>
      <c r="T243" s="159"/>
      <c r="U243" s="159"/>
      <c r="V243" s="159"/>
      <c r="W243" s="159"/>
      <c r="X243" s="159"/>
      <c r="Y243" s="159"/>
      <c r="Z243" s="148"/>
      <c r="AA243" s="148"/>
      <c r="AB243" s="148"/>
      <c r="AC243" s="148"/>
      <c r="AD243" s="148"/>
      <c r="AE243" s="148"/>
      <c r="AF243" s="148"/>
      <c r="AG243" s="148" t="s">
        <v>136</v>
      </c>
      <c r="AH243" s="148">
        <v>2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3" x14ac:dyDescent="0.3">
      <c r="A244" s="155"/>
      <c r="B244" s="156"/>
      <c r="C244" s="198" t="s">
        <v>456</v>
      </c>
      <c r="D244" s="166"/>
      <c r="E244" s="167"/>
      <c r="F244" s="159"/>
      <c r="G244" s="159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8"/>
      <c r="AA244" s="148"/>
      <c r="AB244" s="148"/>
      <c r="AC244" s="148"/>
      <c r="AD244" s="148"/>
      <c r="AE244" s="148"/>
      <c r="AF244" s="148"/>
      <c r="AG244" s="148" t="s">
        <v>136</v>
      </c>
      <c r="AH244" s="148">
        <v>2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3" x14ac:dyDescent="0.3">
      <c r="A245" s="155"/>
      <c r="B245" s="156"/>
      <c r="C245" s="197" t="s">
        <v>306</v>
      </c>
      <c r="D245" s="166"/>
      <c r="E245" s="167"/>
      <c r="F245" s="159"/>
      <c r="G245" s="159"/>
      <c r="H245" s="159"/>
      <c r="I245" s="159"/>
      <c r="J245" s="159"/>
      <c r="K245" s="159"/>
      <c r="L245" s="159"/>
      <c r="M245" s="159"/>
      <c r="N245" s="158"/>
      <c r="O245" s="158"/>
      <c r="P245" s="158"/>
      <c r="Q245" s="158"/>
      <c r="R245" s="159"/>
      <c r="S245" s="159"/>
      <c r="T245" s="159"/>
      <c r="U245" s="159"/>
      <c r="V245" s="159"/>
      <c r="W245" s="159"/>
      <c r="X245" s="159"/>
      <c r="Y245" s="159"/>
      <c r="Z245" s="148"/>
      <c r="AA245" s="148"/>
      <c r="AB245" s="148"/>
      <c r="AC245" s="148"/>
      <c r="AD245" s="148"/>
      <c r="AE245" s="148"/>
      <c r="AF245" s="148"/>
      <c r="AG245" s="148" t="s">
        <v>136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3" x14ac:dyDescent="0.3">
      <c r="A246" s="155"/>
      <c r="B246" s="156"/>
      <c r="C246" s="194" t="s">
        <v>457</v>
      </c>
      <c r="D246" s="161"/>
      <c r="E246" s="162">
        <v>3</v>
      </c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59"/>
      <c r="Z246" s="148"/>
      <c r="AA246" s="148"/>
      <c r="AB246" s="148"/>
      <c r="AC246" s="148"/>
      <c r="AD246" s="148"/>
      <c r="AE246" s="148"/>
      <c r="AF246" s="148"/>
      <c r="AG246" s="148" t="s">
        <v>136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3">
      <c r="A247" s="176">
        <v>119</v>
      </c>
      <c r="B247" s="177" t="s">
        <v>458</v>
      </c>
      <c r="C247" s="193" t="s">
        <v>459</v>
      </c>
      <c r="D247" s="178" t="s">
        <v>172</v>
      </c>
      <c r="E247" s="179">
        <v>1</v>
      </c>
      <c r="F247" s="180"/>
      <c r="G247" s="181">
        <f>ROUND(E247*F247,2)</f>
        <v>0</v>
      </c>
      <c r="H247" s="180"/>
      <c r="I247" s="181">
        <f>ROUND(E247*H247,2)</f>
        <v>0</v>
      </c>
      <c r="J247" s="180"/>
      <c r="K247" s="181">
        <f>ROUND(E247*J247,2)</f>
        <v>0</v>
      </c>
      <c r="L247" s="181">
        <v>21</v>
      </c>
      <c r="M247" s="181">
        <f>G247*(1+L247/100)</f>
        <v>0</v>
      </c>
      <c r="N247" s="179">
        <v>0</v>
      </c>
      <c r="O247" s="179">
        <f>ROUND(E247*N247,2)</f>
        <v>0</v>
      </c>
      <c r="P247" s="179">
        <v>0</v>
      </c>
      <c r="Q247" s="179">
        <f>ROUND(E247*P247,2)</f>
        <v>0</v>
      </c>
      <c r="R247" s="181"/>
      <c r="S247" s="181" t="s">
        <v>200</v>
      </c>
      <c r="T247" s="182" t="s">
        <v>201</v>
      </c>
      <c r="U247" s="159">
        <v>0</v>
      </c>
      <c r="V247" s="159">
        <f>ROUND(E247*U247,2)</f>
        <v>0</v>
      </c>
      <c r="W247" s="159"/>
      <c r="X247" s="159" t="s">
        <v>128</v>
      </c>
      <c r="Y247" s="159" t="s">
        <v>129</v>
      </c>
      <c r="Z247" s="148"/>
      <c r="AA247" s="148"/>
      <c r="AB247" s="148"/>
      <c r="AC247" s="148"/>
      <c r="AD247" s="148"/>
      <c r="AE247" s="148"/>
      <c r="AF247" s="148"/>
      <c r="AG247" s="148" t="s">
        <v>130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3">
      <c r="A248" s="155"/>
      <c r="B248" s="156"/>
      <c r="C248" s="197" t="s">
        <v>291</v>
      </c>
      <c r="D248" s="166"/>
      <c r="E248" s="167"/>
      <c r="F248" s="159"/>
      <c r="G248" s="159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59"/>
      <c r="Z248" s="148"/>
      <c r="AA248" s="148"/>
      <c r="AB248" s="148"/>
      <c r="AC248" s="148"/>
      <c r="AD248" s="148"/>
      <c r="AE248" s="148"/>
      <c r="AF248" s="148"/>
      <c r="AG248" s="148" t="s">
        <v>136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3" x14ac:dyDescent="0.3">
      <c r="A249" s="155"/>
      <c r="B249" s="156"/>
      <c r="C249" s="198" t="s">
        <v>453</v>
      </c>
      <c r="D249" s="166"/>
      <c r="E249" s="167"/>
      <c r="F249" s="159"/>
      <c r="G249" s="159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59"/>
      <c r="Z249" s="148"/>
      <c r="AA249" s="148"/>
      <c r="AB249" s="148"/>
      <c r="AC249" s="148"/>
      <c r="AD249" s="148"/>
      <c r="AE249" s="148"/>
      <c r="AF249" s="148"/>
      <c r="AG249" s="148" t="s">
        <v>136</v>
      </c>
      <c r="AH249" s="148">
        <v>2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3" x14ac:dyDescent="0.3">
      <c r="A250" s="155"/>
      <c r="B250" s="156"/>
      <c r="C250" s="198" t="s">
        <v>460</v>
      </c>
      <c r="D250" s="166"/>
      <c r="E250" s="167"/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59"/>
      <c r="Z250" s="148"/>
      <c r="AA250" s="148"/>
      <c r="AB250" s="148"/>
      <c r="AC250" s="148"/>
      <c r="AD250" s="148"/>
      <c r="AE250" s="148"/>
      <c r="AF250" s="148"/>
      <c r="AG250" s="148" t="s">
        <v>136</v>
      </c>
      <c r="AH250" s="148">
        <v>2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3" x14ac:dyDescent="0.3">
      <c r="A251" s="155"/>
      <c r="B251" s="156"/>
      <c r="C251" s="198" t="s">
        <v>455</v>
      </c>
      <c r="D251" s="166"/>
      <c r="E251" s="167"/>
      <c r="F251" s="159"/>
      <c r="G251" s="159"/>
      <c r="H251" s="159"/>
      <c r="I251" s="159"/>
      <c r="J251" s="159"/>
      <c r="K251" s="159"/>
      <c r="L251" s="159"/>
      <c r="M251" s="159"/>
      <c r="N251" s="158"/>
      <c r="O251" s="158"/>
      <c r="P251" s="158"/>
      <c r="Q251" s="158"/>
      <c r="R251" s="159"/>
      <c r="S251" s="159"/>
      <c r="T251" s="159"/>
      <c r="U251" s="159"/>
      <c r="V251" s="159"/>
      <c r="W251" s="159"/>
      <c r="X251" s="159"/>
      <c r="Y251" s="159"/>
      <c r="Z251" s="148"/>
      <c r="AA251" s="148"/>
      <c r="AB251" s="148"/>
      <c r="AC251" s="148"/>
      <c r="AD251" s="148"/>
      <c r="AE251" s="148"/>
      <c r="AF251" s="148"/>
      <c r="AG251" s="148" t="s">
        <v>136</v>
      </c>
      <c r="AH251" s="148">
        <v>2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3" x14ac:dyDescent="0.3">
      <c r="A252" s="155"/>
      <c r="B252" s="156"/>
      <c r="C252" s="198" t="s">
        <v>456</v>
      </c>
      <c r="D252" s="166"/>
      <c r="E252" s="167"/>
      <c r="F252" s="159"/>
      <c r="G252" s="159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59"/>
      <c r="Z252" s="148"/>
      <c r="AA252" s="148"/>
      <c r="AB252" s="148"/>
      <c r="AC252" s="148"/>
      <c r="AD252" s="148"/>
      <c r="AE252" s="148"/>
      <c r="AF252" s="148"/>
      <c r="AG252" s="148" t="s">
        <v>136</v>
      </c>
      <c r="AH252" s="148">
        <v>2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3" x14ac:dyDescent="0.3">
      <c r="A253" s="155"/>
      <c r="B253" s="156"/>
      <c r="C253" s="198" t="s">
        <v>461</v>
      </c>
      <c r="D253" s="166"/>
      <c r="E253" s="167"/>
      <c r="F253" s="159"/>
      <c r="G253" s="159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59"/>
      <c r="Z253" s="148"/>
      <c r="AA253" s="148"/>
      <c r="AB253" s="148"/>
      <c r="AC253" s="148"/>
      <c r="AD253" s="148"/>
      <c r="AE253" s="148"/>
      <c r="AF253" s="148"/>
      <c r="AG253" s="148" t="s">
        <v>136</v>
      </c>
      <c r="AH253" s="148">
        <v>2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3" x14ac:dyDescent="0.3">
      <c r="A254" s="155"/>
      <c r="B254" s="156"/>
      <c r="C254" s="198" t="s">
        <v>462</v>
      </c>
      <c r="D254" s="166"/>
      <c r="E254" s="167"/>
      <c r="F254" s="159"/>
      <c r="G254" s="159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59"/>
      <c r="Z254" s="148"/>
      <c r="AA254" s="148"/>
      <c r="AB254" s="148"/>
      <c r="AC254" s="148"/>
      <c r="AD254" s="148"/>
      <c r="AE254" s="148"/>
      <c r="AF254" s="148"/>
      <c r="AG254" s="148" t="s">
        <v>136</v>
      </c>
      <c r="AH254" s="148">
        <v>2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3" x14ac:dyDescent="0.3">
      <c r="A255" s="155"/>
      <c r="B255" s="156"/>
      <c r="C255" s="197" t="s">
        <v>306</v>
      </c>
      <c r="D255" s="166"/>
      <c r="E255" s="167"/>
      <c r="F255" s="159"/>
      <c r="G255" s="159"/>
      <c r="H255" s="159"/>
      <c r="I255" s="159"/>
      <c r="J255" s="159"/>
      <c r="K255" s="159"/>
      <c r="L255" s="159"/>
      <c r="M255" s="159"/>
      <c r="N255" s="158"/>
      <c r="O255" s="158"/>
      <c r="P255" s="158"/>
      <c r="Q255" s="158"/>
      <c r="R255" s="159"/>
      <c r="S255" s="159"/>
      <c r="T255" s="159"/>
      <c r="U255" s="159"/>
      <c r="V255" s="159"/>
      <c r="W255" s="159"/>
      <c r="X255" s="159"/>
      <c r="Y255" s="159"/>
      <c r="Z255" s="148"/>
      <c r="AA255" s="148"/>
      <c r="AB255" s="148"/>
      <c r="AC255" s="148"/>
      <c r="AD255" s="148"/>
      <c r="AE255" s="148"/>
      <c r="AF255" s="148"/>
      <c r="AG255" s="148" t="s">
        <v>136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3" x14ac:dyDescent="0.3">
      <c r="A256" s="155"/>
      <c r="B256" s="156"/>
      <c r="C256" s="194" t="s">
        <v>72</v>
      </c>
      <c r="D256" s="161"/>
      <c r="E256" s="162">
        <v>1</v>
      </c>
      <c r="F256" s="159"/>
      <c r="G256" s="159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59"/>
      <c r="Z256" s="148"/>
      <c r="AA256" s="148"/>
      <c r="AB256" s="148"/>
      <c r="AC256" s="148"/>
      <c r="AD256" s="148"/>
      <c r="AE256" s="148"/>
      <c r="AF256" s="148"/>
      <c r="AG256" s="148" t="s">
        <v>136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3">
      <c r="A257" s="176">
        <v>120</v>
      </c>
      <c r="B257" s="177" t="s">
        <v>463</v>
      </c>
      <c r="C257" s="193" t="s">
        <v>464</v>
      </c>
      <c r="D257" s="178" t="s">
        <v>172</v>
      </c>
      <c r="E257" s="179">
        <v>1</v>
      </c>
      <c r="F257" s="180"/>
      <c r="G257" s="181">
        <f>ROUND(E257*F257,2)</f>
        <v>0</v>
      </c>
      <c r="H257" s="180"/>
      <c r="I257" s="181">
        <f>ROUND(E257*H257,2)</f>
        <v>0</v>
      </c>
      <c r="J257" s="180"/>
      <c r="K257" s="181">
        <f>ROUND(E257*J257,2)</f>
        <v>0</v>
      </c>
      <c r="L257" s="181">
        <v>21</v>
      </c>
      <c r="M257" s="181">
        <f>G257*(1+L257/100)</f>
        <v>0</v>
      </c>
      <c r="N257" s="179">
        <v>0</v>
      </c>
      <c r="O257" s="179">
        <f>ROUND(E257*N257,2)</f>
        <v>0</v>
      </c>
      <c r="P257" s="179">
        <v>0</v>
      </c>
      <c r="Q257" s="179">
        <f>ROUND(E257*P257,2)</f>
        <v>0</v>
      </c>
      <c r="R257" s="181"/>
      <c r="S257" s="181" t="s">
        <v>200</v>
      </c>
      <c r="T257" s="182" t="s">
        <v>201</v>
      </c>
      <c r="U257" s="159">
        <v>0</v>
      </c>
      <c r="V257" s="159">
        <f>ROUND(E257*U257,2)</f>
        <v>0</v>
      </c>
      <c r="W257" s="159"/>
      <c r="X257" s="159" t="s">
        <v>128</v>
      </c>
      <c r="Y257" s="159" t="s">
        <v>129</v>
      </c>
      <c r="Z257" s="148"/>
      <c r="AA257" s="148"/>
      <c r="AB257" s="148"/>
      <c r="AC257" s="148"/>
      <c r="AD257" s="148"/>
      <c r="AE257" s="148"/>
      <c r="AF257" s="148"/>
      <c r="AG257" s="148" t="s">
        <v>130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2" x14ac:dyDescent="0.3">
      <c r="A258" s="155"/>
      <c r="B258" s="156"/>
      <c r="C258" s="197" t="s">
        <v>291</v>
      </c>
      <c r="D258" s="166"/>
      <c r="E258" s="167"/>
      <c r="F258" s="159"/>
      <c r="G258" s="159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59"/>
      <c r="Z258" s="148"/>
      <c r="AA258" s="148"/>
      <c r="AB258" s="148"/>
      <c r="AC258" s="148"/>
      <c r="AD258" s="148"/>
      <c r="AE258" s="148"/>
      <c r="AF258" s="148"/>
      <c r="AG258" s="148" t="s">
        <v>136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3" x14ac:dyDescent="0.3">
      <c r="A259" s="155"/>
      <c r="B259" s="156"/>
      <c r="C259" s="198" t="s">
        <v>465</v>
      </c>
      <c r="D259" s="166"/>
      <c r="E259" s="167"/>
      <c r="F259" s="159"/>
      <c r="G259" s="159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59"/>
      <c r="Z259" s="148"/>
      <c r="AA259" s="148"/>
      <c r="AB259" s="148"/>
      <c r="AC259" s="148"/>
      <c r="AD259" s="148"/>
      <c r="AE259" s="148"/>
      <c r="AF259" s="148"/>
      <c r="AG259" s="148" t="s">
        <v>136</v>
      </c>
      <c r="AH259" s="148">
        <v>2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3" x14ac:dyDescent="0.3">
      <c r="A260" s="155"/>
      <c r="B260" s="156"/>
      <c r="C260" s="198" t="s">
        <v>466</v>
      </c>
      <c r="D260" s="166"/>
      <c r="E260" s="167"/>
      <c r="F260" s="159"/>
      <c r="G260" s="159"/>
      <c r="H260" s="159"/>
      <c r="I260" s="159"/>
      <c r="J260" s="159"/>
      <c r="K260" s="159"/>
      <c r="L260" s="159"/>
      <c r="M260" s="159"/>
      <c r="N260" s="158"/>
      <c r="O260" s="158"/>
      <c r="P260" s="158"/>
      <c r="Q260" s="158"/>
      <c r="R260" s="159"/>
      <c r="S260" s="159"/>
      <c r="T260" s="159"/>
      <c r="U260" s="159"/>
      <c r="V260" s="159"/>
      <c r="W260" s="159"/>
      <c r="X260" s="159"/>
      <c r="Y260" s="159"/>
      <c r="Z260" s="148"/>
      <c r="AA260" s="148"/>
      <c r="AB260" s="148"/>
      <c r="AC260" s="148"/>
      <c r="AD260" s="148"/>
      <c r="AE260" s="148"/>
      <c r="AF260" s="148"/>
      <c r="AG260" s="148" t="s">
        <v>136</v>
      </c>
      <c r="AH260" s="148">
        <v>2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3" x14ac:dyDescent="0.3">
      <c r="A261" s="155"/>
      <c r="B261" s="156"/>
      <c r="C261" s="198" t="s">
        <v>467</v>
      </c>
      <c r="D261" s="166"/>
      <c r="E261" s="167"/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59"/>
      <c r="Z261" s="148"/>
      <c r="AA261" s="148"/>
      <c r="AB261" s="148"/>
      <c r="AC261" s="148"/>
      <c r="AD261" s="148"/>
      <c r="AE261" s="148"/>
      <c r="AF261" s="148"/>
      <c r="AG261" s="148" t="s">
        <v>136</v>
      </c>
      <c r="AH261" s="148">
        <v>2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3" x14ac:dyDescent="0.3">
      <c r="A262" s="155"/>
      <c r="B262" s="156"/>
      <c r="C262" s="197" t="s">
        <v>306</v>
      </c>
      <c r="D262" s="166"/>
      <c r="E262" s="167"/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59"/>
      <c r="Z262" s="148"/>
      <c r="AA262" s="148"/>
      <c r="AB262" s="148"/>
      <c r="AC262" s="148"/>
      <c r="AD262" s="148"/>
      <c r="AE262" s="148"/>
      <c r="AF262" s="148"/>
      <c r="AG262" s="148" t="s">
        <v>136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3" x14ac:dyDescent="0.3">
      <c r="A263" s="155"/>
      <c r="B263" s="156"/>
      <c r="C263" s="194" t="s">
        <v>72</v>
      </c>
      <c r="D263" s="161"/>
      <c r="E263" s="162">
        <v>1</v>
      </c>
      <c r="F263" s="159"/>
      <c r="G263" s="159"/>
      <c r="H263" s="159"/>
      <c r="I263" s="159"/>
      <c r="J263" s="159"/>
      <c r="K263" s="159"/>
      <c r="L263" s="159"/>
      <c r="M263" s="159"/>
      <c r="N263" s="158"/>
      <c r="O263" s="158"/>
      <c r="P263" s="158"/>
      <c r="Q263" s="158"/>
      <c r="R263" s="159"/>
      <c r="S263" s="159"/>
      <c r="T263" s="159"/>
      <c r="U263" s="159"/>
      <c r="V263" s="159"/>
      <c r="W263" s="159"/>
      <c r="X263" s="159"/>
      <c r="Y263" s="159"/>
      <c r="Z263" s="148"/>
      <c r="AA263" s="148"/>
      <c r="AB263" s="148"/>
      <c r="AC263" s="148"/>
      <c r="AD263" s="148"/>
      <c r="AE263" s="148"/>
      <c r="AF263" s="148"/>
      <c r="AG263" s="148" t="s">
        <v>136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3">
      <c r="A264" s="184">
        <v>121</v>
      </c>
      <c r="B264" s="185" t="s">
        <v>468</v>
      </c>
      <c r="C264" s="195" t="s">
        <v>469</v>
      </c>
      <c r="D264" s="186" t="s">
        <v>274</v>
      </c>
      <c r="E264" s="187">
        <v>1</v>
      </c>
      <c r="F264" s="188"/>
      <c r="G264" s="189">
        <f>ROUND(E264*F264,2)</f>
        <v>0</v>
      </c>
      <c r="H264" s="188"/>
      <c r="I264" s="189">
        <f>ROUND(E264*H264,2)</f>
        <v>0</v>
      </c>
      <c r="J264" s="188"/>
      <c r="K264" s="189">
        <f>ROUND(E264*J264,2)</f>
        <v>0</v>
      </c>
      <c r="L264" s="189">
        <v>21</v>
      </c>
      <c r="M264" s="189">
        <f>G264*(1+L264/100)</f>
        <v>0</v>
      </c>
      <c r="N264" s="187">
        <v>2.2000000000000001E-4</v>
      </c>
      <c r="O264" s="187">
        <f>ROUND(E264*N264,2)</f>
        <v>0</v>
      </c>
      <c r="P264" s="187">
        <v>0</v>
      </c>
      <c r="Q264" s="187">
        <f>ROUND(E264*P264,2)</f>
        <v>0</v>
      </c>
      <c r="R264" s="189"/>
      <c r="S264" s="189" t="s">
        <v>200</v>
      </c>
      <c r="T264" s="190" t="s">
        <v>201</v>
      </c>
      <c r="U264" s="159">
        <v>0.246</v>
      </c>
      <c r="V264" s="159">
        <f>ROUND(E264*U264,2)</f>
        <v>0.25</v>
      </c>
      <c r="W264" s="159"/>
      <c r="X264" s="159" t="s">
        <v>128</v>
      </c>
      <c r="Y264" s="159" t="s">
        <v>129</v>
      </c>
      <c r="Z264" s="148"/>
      <c r="AA264" s="148"/>
      <c r="AB264" s="148"/>
      <c r="AC264" s="148"/>
      <c r="AD264" s="148"/>
      <c r="AE264" s="148"/>
      <c r="AF264" s="148"/>
      <c r="AG264" s="148" t="s">
        <v>130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3">
      <c r="A265" s="176">
        <v>122</v>
      </c>
      <c r="B265" s="177" t="s">
        <v>470</v>
      </c>
      <c r="C265" s="193" t="s">
        <v>471</v>
      </c>
      <c r="D265" s="178" t="s">
        <v>172</v>
      </c>
      <c r="E265" s="179">
        <v>3</v>
      </c>
      <c r="F265" s="180"/>
      <c r="G265" s="181">
        <f>ROUND(E265*F265,2)</f>
        <v>0</v>
      </c>
      <c r="H265" s="180"/>
      <c r="I265" s="181">
        <f>ROUND(E265*H265,2)</f>
        <v>0</v>
      </c>
      <c r="J265" s="180"/>
      <c r="K265" s="181">
        <f>ROUND(E265*J265,2)</f>
        <v>0</v>
      </c>
      <c r="L265" s="181">
        <v>21</v>
      </c>
      <c r="M265" s="181">
        <f>G265*(1+L265/100)</f>
        <v>0</v>
      </c>
      <c r="N265" s="179">
        <v>0</v>
      </c>
      <c r="O265" s="179">
        <f>ROUND(E265*N265,2)</f>
        <v>0</v>
      </c>
      <c r="P265" s="179">
        <v>0</v>
      </c>
      <c r="Q265" s="179">
        <f>ROUND(E265*P265,2)</f>
        <v>0</v>
      </c>
      <c r="R265" s="181"/>
      <c r="S265" s="181" t="s">
        <v>200</v>
      </c>
      <c r="T265" s="182" t="s">
        <v>201</v>
      </c>
      <c r="U265" s="159">
        <v>0</v>
      </c>
      <c r="V265" s="159">
        <f>ROUND(E265*U265,2)</f>
        <v>0</v>
      </c>
      <c r="W265" s="159"/>
      <c r="X265" s="159" t="s">
        <v>128</v>
      </c>
      <c r="Y265" s="159" t="s">
        <v>129</v>
      </c>
      <c r="Z265" s="148"/>
      <c r="AA265" s="148"/>
      <c r="AB265" s="148"/>
      <c r="AC265" s="148"/>
      <c r="AD265" s="148"/>
      <c r="AE265" s="148"/>
      <c r="AF265" s="148"/>
      <c r="AG265" s="148" t="s">
        <v>130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3">
      <c r="A266" s="155">
        <v>123</v>
      </c>
      <c r="B266" s="156" t="s">
        <v>472</v>
      </c>
      <c r="C266" s="196" t="s">
        <v>473</v>
      </c>
      <c r="D266" s="157" t="s">
        <v>0</v>
      </c>
      <c r="E266" s="191"/>
      <c r="F266" s="160"/>
      <c r="G266" s="159">
        <f>ROUND(E266*F266,2)</f>
        <v>0</v>
      </c>
      <c r="H266" s="160"/>
      <c r="I266" s="159">
        <f>ROUND(E266*H266,2)</f>
        <v>0</v>
      </c>
      <c r="J266" s="160"/>
      <c r="K266" s="159">
        <f>ROUND(E266*J266,2)</f>
        <v>0</v>
      </c>
      <c r="L266" s="159">
        <v>21</v>
      </c>
      <c r="M266" s="159">
        <f>G266*(1+L266/100)</f>
        <v>0</v>
      </c>
      <c r="N266" s="158">
        <v>0</v>
      </c>
      <c r="O266" s="158">
        <f>ROUND(E266*N266,2)</f>
        <v>0</v>
      </c>
      <c r="P266" s="158">
        <v>0</v>
      </c>
      <c r="Q266" s="158">
        <f>ROUND(E266*P266,2)</f>
        <v>0</v>
      </c>
      <c r="R266" s="159" t="s">
        <v>253</v>
      </c>
      <c r="S266" s="159" t="s">
        <v>127</v>
      </c>
      <c r="T266" s="159" t="s">
        <v>127</v>
      </c>
      <c r="U266" s="159">
        <v>0</v>
      </c>
      <c r="V266" s="159">
        <f>ROUND(E266*U266,2)</f>
        <v>0</v>
      </c>
      <c r="W266" s="159"/>
      <c r="X266" s="159" t="s">
        <v>248</v>
      </c>
      <c r="Y266" s="159" t="s">
        <v>129</v>
      </c>
      <c r="Z266" s="148"/>
      <c r="AA266" s="148"/>
      <c r="AB266" s="148"/>
      <c r="AC266" s="148"/>
      <c r="AD266" s="148"/>
      <c r="AE266" s="148"/>
      <c r="AF266" s="148"/>
      <c r="AG266" s="148" t="s">
        <v>249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3">
      <c r="A267" s="155"/>
      <c r="B267" s="156"/>
      <c r="C267" s="264" t="s">
        <v>432</v>
      </c>
      <c r="D267" s="265"/>
      <c r="E267" s="265"/>
      <c r="F267" s="265"/>
      <c r="G267" s="265"/>
      <c r="H267" s="159"/>
      <c r="I267" s="159"/>
      <c r="J267" s="159"/>
      <c r="K267" s="159"/>
      <c r="L267" s="159"/>
      <c r="M267" s="159"/>
      <c r="N267" s="158"/>
      <c r="O267" s="158"/>
      <c r="P267" s="158"/>
      <c r="Q267" s="158"/>
      <c r="R267" s="159"/>
      <c r="S267" s="159"/>
      <c r="T267" s="159"/>
      <c r="U267" s="159"/>
      <c r="V267" s="159"/>
      <c r="W267" s="159"/>
      <c r="X267" s="159"/>
      <c r="Y267" s="159"/>
      <c r="Z267" s="148"/>
      <c r="AA267" s="148"/>
      <c r="AB267" s="148"/>
      <c r="AC267" s="148"/>
      <c r="AD267" s="148"/>
      <c r="AE267" s="148"/>
      <c r="AF267" s="148"/>
      <c r="AG267" s="148" t="s">
        <v>132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x14ac:dyDescent="0.3">
      <c r="A268" s="169" t="s">
        <v>121</v>
      </c>
      <c r="B268" s="170" t="s">
        <v>88</v>
      </c>
      <c r="C268" s="192" t="s">
        <v>89</v>
      </c>
      <c r="D268" s="171"/>
      <c r="E268" s="172"/>
      <c r="F268" s="173"/>
      <c r="G268" s="173">
        <f>SUMIF(AG269:AG275,"&lt;&gt;NOR",G269:G275)</f>
        <v>0</v>
      </c>
      <c r="H268" s="173"/>
      <c r="I268" s="173">
        <f>SUM(I269:I275)</f>
        <v>0</v>
      </c>
      <c r="J268" s="173"/>
      <c r="K268" s="173">
        <f>SUM(K269:K275)</f>
        <v>0</v>
      </c>
      <c r="L268" s="173"/>
      <c r="M268" s="173">
        <f>SUM(M269:M275)</f>
        <v>0</v>
      </c>
      <c r="N268" s="172"/>
      <c r="O268" s="172">
        <f>SUM(O269:O275)</f>
        <v>0.09</v>
      </c>
      <c r="P268" s="172"/>
      <c r="Q268" s="172">
        <f>SUM(Q269:Q275)</f>
        <v>0</v>
      </c>
      <c r="R268" s="173"/>
      <c r="S268" s="173"/>
      <c r="T268" s="174"/>
      <c r="U268" s="168"/>
      <c r="V268" s="168">
        <f>SUM(V269:V275)</f>
        <v>7.2</v>
      </c>
      <c r="W268" s="168"/>
      <c r="X268" s="168"/>
      <c r="Y268" s="168"/>
      <c r="AG268" t="s">
        <v>122</v>
      </c>
    </row>
    <row r="269" spans="1:60" ht="41.15" outlineLevel="1" x14ac:dyDescent="0.3">
      <c r="A269" s="176">
        <v>124</v>
      </c>
      <c r="B269" s="177" t="s">
        <v>474</v>
      </c>
      <c r="C269" s="193" t="s">
        <v>501</v>
      </c>
      <c r="D269" s="178" t="s">
        <v>199</v>
      </c>
      <c r="E269" s="179">
        <v>3</v>
      </c>
      <c r="F269" s="180"/>
      <c r="G269" s="181">
        <f>ROUND(E269*F269,2)</f>
        <v>0</v>
      </c>
      <c r="H269" s="180"/>
      <c r="I269" s="181">
        <f>ROUND(E269*H269,2)</f>
        <v>0</v>
      </c>
      <c r="J269" s="180"/>
      <c r="K269" s="181">
        <f>ROUND(E269*J269,2)</f>
        <v>0</v>
      </c>
      <c r="L269" s="181">
        <v>21</v>
      </c>
      <c r="M269" s="181">
        <f>G269*(1+L269/100)</f>
        <v>0</v>
      </c>
      <c r="N269" s="179">
        <v>2.5999999999999999E-2</v>
      </c>
      <c r="O269" s="179">
        <f>ROUND(E269*N269,2)</f>
        <v>0.08</v>
      </c>
      <c r="P269" s="179">
        <v>0</v>
      </c>
      <c r="Q269" s="179">
        <f>ROUND(E269*P269,2)</f>
        <v>0</v>
      </c>
      <c r="R269" s="181" t="s">
        <v>253</v>
      </c>
      <c r="S269" s="181" t="s">
        <v>127</v>
      </c>
      <c r="T269" s="182" t="s">
        <v>127</v>
      </c>
      <c r="U269" s="159">
        <v>1.9</v>
      </c>
      <c r="V269" s="159">
        <f>ROUND(E269*U269,2)</f>
        <v>5.7</v>
      </c>
      <c r="W269" s="159"/>
      <c r="X269" s="159" t="s">
        <v>128</v>
      </c>
      <c r="Y269" s="159" t="s">
        <v>129</v>
      </c>
      <c r="Z269" s="148"/>
      <c r="AA269" s="148"/>
      <c r="AB269" s="148"/>
      <c r="AC269" s="148"/>
      <c r="AD269" s="148"/>
      <c r="AE269" s="148"/>
      <c r="AF269" s="148"/>
      <c r="AG269" s="148" t="s">
        <v>130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3">
      <c r="A270" s="155"/>
      <c r="B270" s="156"/>
      <c r="C270" s="262" t="s">
        <v>475</v>
      </c>
      <c r="D270" s="263"/>
      <c r="E270" s="263"/>
      <c r="F270" s="263"/>
      <c r="G270" s="263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8"/>
      <c r="AA270" s="148"/>
      <c r="AB270" s="148"/>
      <c r="AC270" s="148"/>
      <c r="AD270" s="148"/>
      <c r="AE270" s="148"/>
      <c r="AF270" s="148"/>
      <c r="AG270" s="148" t="s">
        <v>150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3" x14ac:dyDescent="0.3">
      <c r="A271" s="155"/>
      <c r="B271" s="156"/>
      <c r="C271" s="199" t="s">
        <v>476</v>
      </c>
      <c r="D271" s="163"/>
      <c r="E271" s="164"/>
      <c r="F271" s="165"/>
      <c r="G271" s="165"/>
      <c r="H271" s="159"/>
      <c r="I271" s="159"/>
      <c r="J271" s="159"/>
      <c r="K271" s="159"/>
      <c r="L271" s="159"/>
      <c r="M271" s="159"/>
      <c r="N271" s="158"/>
      <c r="O271" s="158"/>
      <c r="P271" s="158"/>
      <c r="Q271" s="158"/>
      <c r="R271" s="159"/>
      <c r="S271" s="159"/>
      <c r="T271" s="159"/>
      <c r="U271" s="159"/>
      <c r="V271" s="159"/>
      <c r="W271" s="159"/>
      <c r="X271" s="159"/>
      <c r="Y271" s="159"/>
      <c r="Z271" s="148"/>
      <c r="AA271" s="148"/>
      <c r="AB271" s="148"/>
      <c r="AC271" s="148"/>
      <c r="AD271" s="148"/>
      <c r="AE271" s="148"/>
      <c r="AF271" s="148"/>
      <c r="AG271" s="148" t="s">
        <v>150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3" x14ac:dyDescent="0.3">
      <c r="A272" s="155"/>
      <c r="B272" s="156"/>
      <c r="C272" s="260" t="s">
        <v>477</v>
      </c>
      <c r="D272" s="261"/>
      <c r="E272" s="261"/>
      <c r="F272" s="261"/>
      <c r="G272" s="261"/>
      <c r="H272" s="159"/>
      <c r="I272" s="159"/>
      <c r="J272" s="159"/>
      <c r="K272" s="159"/>
      <c r="L272" s="159"/>
      <c r="M272" s="159"/>
      <c r="N272" s="158"/>
      <c r="O272" s="158"/>
      <c r="P272" s="158"/>
      <c r="Q272" s="158"/>
      <c r="R272" s="159"/>
      <c r="S272" s="159"/>
      <c r="T272" s="159"/>
      <c r="U272" s="159"/>
      <c r="V272" s="159"/>
      <c r="W272" s="159"/>
      <c r="X272" s="159"/>
      <c r="Y272" s="159"/>
      <c r="Z272" s="148"/>
      <c r="AA272" s="148"/>
      <c r="AB272" s="148"/>
      <c r="AC272" s="148"/>
      <c r="AD272" s="148"/>
      <c r="AE272" s="148"/>
      <c r="AF272" s="148"/>
      <c r="AG272" s="148" t="s">
        <v>150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30.9" outlineLevel="1" x14ac:dyDescent="0.3">
      <c r="A273" s="176">
        <v>125</v>
      </c>
      <c r="B273" s="177" t="s">
        <v>478</v>
      </c>
      <c r="C273" s="193" t="s">
        <v>479</v>
      </c>
      <c r="D273" s="178" t="s">
        <v>199</v>
      </c>
      <c r="E273" s="179">
        <v>1</v>
      </c>
      <c r="F273" s="180"/>
      <c r="G273" s="181">
        <f>ROUND(E273*F273,2)</f>
        <v>0</v>
      </c>
      <c r="H273" s="180"/>
      <c r="I273" s="181">
        <f>ROUND(E273*H273,2)</f>
        <v>0</v>
      </c>
      <c r="J273" s="180"/>
      <c r="K273" s="181">
        <f>ROUND(E273*J273,2)</f>
        <v>0</v>
      </c>
      <c r="L273" s="181">
        <v>21</v>
      </c>
      <c r="M273" s="181">
        <f>G273*(1+L273/100)</f>
        <v>0</v>
      </c>
      <c r="N273" s="179">
        <v>8.9999999999999993E-3</v>
      </c>
      <c r="O273" s="179">
        <f>ROUND(E273*N273,2)</f>
        <v>0.01</v>
      </c>
      <c r="P273" s="179">
        <v>0</v>
      </c>
      <c r="Q273" s="179">
        <f>ROUND(E273*P273,2)</f>
        <v>0</v>
      </c>
      <c r="R273" s="181" t="s">
        <v>253</v>
      </c>
      <c r="S273" s="181" t="s">
        <v>127</v>
      </c>
      <c r="T273" s="182" t="s">
        <v>127</v>
      </c>
      <c r="U273" s="159">
        <v>1.5</v>
      </c>
      <c r="V273" s="159">
        <f>ROUND(E273*U273,2)</f>
        <v>1.5</v>
      </c>
      <c r="W273" s="159"/>
      <c r="X273" s="159" t="s">
        <v>128</v>
      </c>
      <c r="Y273" s="159" t="s">
        <v>129</v>
      </c>
      <c r="Z273" s="148"/>
      <c r="AA273" s="148"/>
      <c r="AB273" s="148"/>
      <c r="AC273" s="148"/>
      <c r="AD273" s="148"/>
      <c r="AE273" s="148"/>
      <c r="AF273" s="148"/>
      <c r="AG273" s="148" t="s">
        <v>130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2" x14ac:dyDescent="0.3">
      <c r="A274" s="155"/>
      <c r="B274" s="156"/>
      <c r="C274" s="262" t="s">
        <v>475</v>
      </c>
      <c r="D274" s="263"/>
      <c r="E274" s="263"/>
      <c r="F274" s="263"/>
      <c r="G274" s="263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8"/>
      <c r="AA274" s="148"/>
      <c r="AB274" s="148"/>
      <c r="AC274" s="148"/>
      <c r="AD274" s="148"/>
      <c r="AE274" s="148"/>
      <c r="AF274" s="148"/>
      <c r="AG274" s="148" t="s">
        <v>150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3">
      <c r="A275" s="184">
        <v>126</v>
      </c>
      <c r="B275" s="185" t="s">
        <v>480</v>
      </c>
      <c r="C275" s="195" t="s">
        <v>481</v>
      </c>
      <c r="D275" s="186" t="s">
        <v>172</v>
      </c>
      <c r="E275" s="187">
        <v>3</v>
      </c>
      <c r="F275" s="188"/>
      <c r="G275" s="189">
        <f>ROUND(E275*F275,2)</f>
        <v>0</v>
      </c>
      <c r="H275" s="188"/>
      <c r="I275" s="189">
        <f>ROUND(E275*H275,2)</f>
        <v>0</v>
      </c>
      <c r="J275" s="188"/>
      <c r="K275" s="189">
        <f>ROUND(E275*J275,2)</f>
        <v>0</v>
      </c>
      <c r="L275" s="189">
        <v>21</v>
      </c>
      <c r="M275" s="189">
        <f>G275*(1+L275/100)</f>
        <v>0</v>
      </c>
      <c r="N275" s="187">
        <v>0</v>
      </c>
      <c r="O275" s="187">
        <f>ROUND(E275*N275,2)</f>
        <v>0</v>
      </c>
      <c r="P275" s="187">
        <v>0</v>
      </c>
      <c r="Q275" s="187">
        <f>ROUND(E275*P275,2)</f>
        <v>0</v>
      </c>
      <c r="R275" s="189"/>
      <c r="S275" s="189" t="s">
        <v>200</v>
      </c>
      <c r="T275" s="190" t="s">
        <v>201</v>
      </c>
      <c r="U275" s="159">
        <v>0</v>
      </c>
      <c r="V275" s="159">
        <f>ROUND(E275*U275,2)</f>
        <v>0</v>
      </c>
      <c r="W275" s="159"/>
      <c r="X275" s="159" t="s">
        <v>128</v>
      </c>
      <c r="Y275" s="159" t="s">
        <v>129</v>
      </c>
      <c r="Z275" s="148"/>
      <c r="AA275" s="148"/>
      <c r="AB275" s="148"/>
      <c r="AC275" s="148"/>
      <c r="AD275" s="148"/>
      <c r="AE275" s="148"/>
      <c r="AF275" s="148"/>
      <c r="AG275" s="148" t="s">
        <v>130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x14ac:dyDescent="0.3">
      <c r="A276" s="169" t="s">
        <v>121</v>
      </c>
      <c r="B276" s="170" t="s">
        <v>90</v>
      </c>
      <c r="C276" s="192" t="s">
        <v>91</v>
      </c>
      <c r="D276" s="171"/>
      <c r="E276" s="172"/>
      <c r="F276" s="173"/>
      <c r="G276" s="173">
        <f>SUMIF(AG277:AG279,"&lt;&gt;NOR",G277:G279)</f>
        <v>0</v>
      </c>
      <c r="H276" s="173"/>
      <c r="I276" s="173">
        <f>SUM(I277:I279)</f>
        <v>0</v>
      </c>
      <c r="J276" s="173"/>
      <c r="K276" s="173">
        <f>SUM(K277:K279)</f>
        <v>0</v>
      </c>
      <c r="L276" s="173"/>
      <c r="M276" s="173">
        <f>SUM(M277:M279)</f>
        <v>0</v>
      </c>
      <c r="N276" s="172"/>
      <c r="O276" s="172">
        <f>SUM(O277:O279)</f>
        <v>0</v>
      </c>
      <c r="P276" s="172"/>
      <c r="Q276" s="172">
        <f>SUM(Q277:Q279)</f>
        <v>0</v>
      </c>
      <c r="R276" s="173"/>
      <c r="S276" s="173"/>
      <c r="T276" s="174"/>
      <c r="U276" s="168"/>
      <c r="V276" s="168">
        <f>SUM(V277:V279)</f>
        <v>0</v>
      </c>
      <c r="W276" s="168"/>
      <c r="X276" s="168"/>
      <c r="Y276" s="168"/>
      <c r="AG276" t="s">
        <v>122</v>
      </c>
    </row>
    <row r="277" spans="1:60" outlineLevel="1" x14ac:dyDescent="0.3">
      <c r="A277" s="184">
        <v>127</v>
      </c>
      <c r="B277" s="185" t="s">
        <v>482</v>
      </c>
      <c r="C277" s="195" t="s">
        <v>483</v>
      </c>
      <c r="D277" s="186" t="s">
        <v>484</v>
      </c>
      <c r="E277" s="187">
        <v>1</v>
      </c>
      <c r="F277" s="188"/>
      <c r="G277" s="189">
        <f>ROUND(E277*F277,2)</f>
        <v>0</v>
      </c>
      <c r="H277" s="188"/>
      <c r="I277" s="189">
        <f>ROUND(E277*H277,2)</f>
        <v>0</v>
      </c>
      <c r="J277" s="188"/>
      <c r="K277" s="189">
        <f>ROUND(E277*J277,2)</f>
        <v>0</v>
      </c>
      <c r="L277" s="189">
        <v>21</v>
      </c>
      <c r="M277" s="189">
        <f>G277*(1+L277/100)</f>
        <v>0</v>
      </c>
      <c r="N277" s="187">
        <v>0</v>
      </c>
      <c r="O277" s="187">
        <f>ROUND(E277*N277,2)</f>
        <v>0</v>
      </c>
      <c r="P277" s="187">
        <v>0</v>
      </c>
      <c r="Q277" s="187">
        <f>ROUND(E277*P277,2)</f>
        <v>0</v>
      </c>
      <c r="R277" s="189"/>
      <c r="S277" s="189" t="s">
        <v>200</v>
      </c>
      <c r="T277" s="190" t="s">
        <v>201</v>
      </c>
      <c r="U277" s="159">
        <v>0</v>
      </c>
      <c r="V277" s="159">
        <f>ROUND(E277*U277,2)</f>
        <v>0</v>
      </c>
      <c r="W277" s="159"/>
      <c r="X277" s="159" t="s">
        <v>128</v>
      </c>
      <c r="Y277" s="159" t="s">
        <v>129</v>
      </c>
      <c r="Z277" s="148"/>
      <c r="AA277" s="148"/>
      <c r="AB277" s="148"/>
      <c r="AC277" s="148"/>
      <c r="AD277" s="148"/>
      <c r="AE277" s="148"/>
      <c r="AF277" s="148"/>
      <c r="AG277" s="148" t="s">
        <v>130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3">
      <c r="A278" s="184">
        <v>128</v>
      </c>
      <c r="B278" s="185" t="s">
        <v>485</v>
      </c>
      <c r="C278" s="195" t="s">
        <v>486</v>
      </c>
      <c r="D278" s="186" t="s">
        <v>487</v>
      </c>
      <c r="E278" s="187">
        <v>450</v>
      </c>
      <c r="F278" s="188"/>
      <c r="G278" s="189">
        <f>ROUND(E278*F278,2)</f>
        <v>0</v>
      </c>
      <c r="H278" s="188"/>
      <c r="I278" s="189">
        <f>ROUND(E278*H278,2)</f>
        <v>0</v>
      </c>
      <c r="J278" s="188"/>
      <c r="K278" s="189">
        <f>ROUND(E278*J278,2)</f>
        <v>0</v>
      </c>
      <c r="L278" s="189">
        <v>21</v>
      </c>
      <c r="M278" s="189">
        <f>G278*(1+L278/100)</f>
        <v>0</v>
      </c>
      <c r="N278" s="187">
        <v>0</v>
      </c>
      <c r="O278" s="187">
        <f>ROUND(E278*N278,2)</f>
        <v>0</v>
      </c>
      <c r="P278" s="187">
        <v>0</v>
      </c>
      <c r="Q278" s="187">
        <f>ROUND(E278*P278,2)</f>
        <v>0</v>
      </c>
      <c r="R278" s="189"/>
      <c r="S278" s="189" t="s">
        <v>200</v>
      </c>
      <c r="T278" s="190" t="s">
        <v>201</v>
      </c>
      <c r="U278" s="159">
        <v>0</v>
      </c>
      <c r="V278" s="159">
        <f>ROUND(E278*U278,2)</f>
        <v>0</v>
      </c>
      <c r="W278" s="159"/>
      <c r="X278" s="159" t="s">
        <v>128</v>
      </c>
      <c r="Y278" s="159" t="s">
        <v>129</v>
      </c>
      <c r="Z278" s="148"/>
      <c r="AA278" s="148"/>
      <c r="AB278" s="148"/>
      <c r="AC278" s="148"/>
      <c r="AD278" s="148"/>
      <c r="AE278" s="148"/>
      <c r="AF278" s="148"/>
      <c r="AG278" s="148" t="s">
        <v>130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3">
      <c r="A279" s="184">
        <v>129</v>
      </c>
      <c r="B279" s="185" t="s">
        <v>488</v>
      </c>
      <c r="C279" s="195" t="s">
        <v>489</v>
      </c>
      <c r="D279" s="186" t="s">
        <v>172</v>
      </c>
      <c r="E279" s="187">
        <v>1</v>
      </c>
      <c r="F279" s="188"/>
      <c r="G279" s="189">
        <f>ROUND(E279*F279,2)</f>
        <v>0</v>
      </c>
      <c r="H279" s="188"/>
      <c r="I279" s="189">
        <f>ROUND(E279*H279,2)</f>
        <v>0</v>
      </c>
      <c r="J279" s="188"/>
      <c r="K279" s="189">
        <f>ROUND(E279*J279,2)</f>
        <v>0</v>
      </c>
      <c r="L279" s="189">
        <v>21</v>
      </c>
      <c r="M279" s="189">
        <f>G279*(1+L279/100)</f>
        <v>0</v>
      </c>
      <c r="N279" s="187">
        <v>0</v>
      </c>
      <c r="O279" s="187">
        <f>ROUND(E279*N279,2)</f>
        <v>0</v>
      </c>
      <c r="P279" s="187">
        <v>0</v>
      </c>
      <c r="Q279" s="187">
        <f>ROUND(E279*P279,2)</f>
        <v>0</v>
      </c>
      <c r="R279" s="189"/>
      <c r="S279" s="189" t="s">
        <v>200</v>
      </c>
      <c r="T279" s="190" t="s">
        <v>201</v>
      </c>
      <c r="U279" s="159">
        <v>0</v>
      </c>
      <c r="V279" s="159">
        <f>ROUND(E279*U279,2)</f>
        <v>0</v>
      </c>
      <c r="W279" s="159"/>
      <c r="X279" s="159" t="s">
        <v>128</v>
      </c>
      <c r="Y279" s="159" t="s">
        <v>129</v>
      </c>
      <c r="Z279" s="148"/>
      <c r="AA279" s="148"/>
      <c r="AB279" s="148"/>
      <c r="AC279" s="148"/>
      <c r="AD279" s="148"/>
      <c r="AE279" s="148"/>
      <c r="AF279" s="148"/>
      <c r="AG279" s="148" t="s">
        <v>130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x14ac:dyDescent="0.3">
      <c r="A280" s="169" t="s">
        <v>121</v>
      </c>
      <c r="B280" s="170" t="s">
        <v>92</v>
      </c>
      <c r="C280" s="192" t="s">
        <v>28</v>
      </c>
      <c r="D280" s="171"/>
      <c r="E280" s="172"/>
      <c r="F280" s="173"/>
      <c r="G280" s="173">
        <f>SUMIF(AG281:AG281,"&lt;&gt;NOR",G281:G281)</f>
        <v>0</v>
      </c>
      <c r="H280" s="173"/>
      <c r="I280" s="173">
        <f>SUM(I281:I281)</f>
        <v>0</v>
      </c>
      <c r="J280" s="173"/>
      <c r="K280" s="173">
        <f>SUM(K281:K281)</f>
        <v>0</v>
      </c>
      <c r="L280" s="173"/>
      <c r="M280" s="173">
        <f>SUM(M281:M281)</f>
        <v>0</v>
      </c>
      <c r="N280" s="172"/>
      <c r="O280" s="172">
        <f>SUM(O281:O281)</f>
        <v>0</v>
      </c>
      <c r="P280" s="172"/>
      <c r="Q280" s="172">
        <f>SUM(Q281:Q281)</f>
        <v>0</v>
      </c>
      <c r="R280" s="173"/>
      <c r="S280" s="173"/>
      <c r="T280" s="174"/>
      <c r="U280" s="168"/>
      <c r="V280" s="168">
        <f>SUM(V281:V281)</f>
        <v>0</v>
      </c>
      <c r="W280" s="168"/>
      <c r="X280" s="168"/>
      <c r="Y280" s="168"/>
      <c r="AG280" t="s">
        <v>122</v>
      </c>
    </row>
    <row r="281" spans="1:60" outlineLevel="1" x14ac:dyDescent="0.3">
      <c r="A281" s="176">
        <v>130</v>
      </c>
      <c r="B281" s="177" t="s">
        <v>490</v>
      </c>
      <c r="C281" s="193" t="s">
        <v>491</v>
      </c>
      <c r="D281" s="178" t="s">
        <v>492</v>
      </c>
      <c r="E281" s="179">
        <v>1</v>
      </c>
      <c r="F281" s="180"/>
      <c r="G281" s="181">
        <f>ROUND(E281*F281,2)</f>
        <v>0</v>
      </c>
      <c r="H281" s="180"/>
      <c r="I281" s="181">
        <f>ROUND(E281*H281,2)</f>
        <v>0</v>
      </c>
      <c r="J281" s="180"/>
      <c r="K281" s="181">
        <f>ROUND(E281*J281,2)</f>
        <v>0</v>
      </c>
      <c r="L281" s="181">
        <v>21</v>
      </c>
      <c r="M281" s="181">
        <f>G281*(1+L281/100)</f>
        <v>0</v>
      </c>
      <c r="N281" s="179">
        <v>0</v>
      </c>
      <c r="O281" s="179">
        <f>ROUND(E281*N281,2)</f>
        <v>0</v>
      </c>
      <c r="P281" s="179">
        <v>0</v>
      </c>
      <c r="Q281" s="179">
        <f>ROUND(E281*P281,2)</f>
        <v>0</v>
      </c>
      <c r="R281" s="181"/>
      <c r="S281" s="181" t="s">
        <v>200</v>
      </c>
      <c r="T281" s="182" t="s">
        <v>201</v>
      </c>
      <c r="U281" s="159">
        <v>0</v>
      </c>
      <c r="V281" s="159">
        <f>ROUND(E281*U281,2)</f>
        <v>0</v>
      </c>
      <c r="W281" s="159"/>
      <c r="X281" s="159" t="s">
        <v>493</v>
      </c>
      <c r="Y281" s="159" t="s">
        <v>129</v>
      </c>
      <c r="Z281" s="148"/>
      <c r="AA281" s="148"/>
      <c r="AB281" s="148"/>
      <c r="AC281" s="148"/>
      <c r="AD281" s="148"/>
      <c r="AE281" s="148"/>
      <c r="AF281" s="148"/>
      <c r="AG281" s="148" t="s">
        <v>494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x14ac:dyDescent="0.3">
      <c r="A282" s="3"/>
      <c r="B282" s="4"/>
      <c r="C282" s="200"/>
      <c r="D282" s="6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AE282">
        <v>12</v>
      </c>
      <c r="AF282">
        <v>21</v>
      </c>
      <c r="AG282" t="s">
        <v>107</v>
      </c>
    </row>
    <row r="283" spans="1:60" x14ac:dyDescent="0.3">
      <c r="A283" s="151"/>
      <c r="B283" s="152" t="s">
        <v>29</v>
      </c>
      <c r="C283" s="201"/>
      <c r="D283" s="153"/>
      <c r="E283" s="154"/>
      <c r="F283" s="154"/>
      <c r="G283" s="175">
        <f>G8+G31+G37+G45+G64+G81+G156+G228+G268+G276+G280</f>
        <v>0</v>
      </c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AE283">
        <f>SUMIF(L7:L281,AE282,G7:G281)</f>
        <v>0</v>
      </c>
      <c r="AF283">
        <f>SUMIF(L7:L281,AF282,G7:G281)</f>
        <v>0</v>
      </c>
      <c r="AG283" t="s">
        <v>495</v>
      </c>
    </row>
    <row r="284" spans="1:60" x14ac:dyDescent="0.3">
      <c r="C284" s="202"/>
      <c r="D284" s="10"/>
      <c r="AG284" t="s">
        <v>496</v>
      </c>
    </row>
    <row r="285" spans="1:60" x14ac:dyDescent="0.3">
      <c r="D285" s="10"/>
    </row>
    <row r="286" spans="1:60" x14ac:dyDescent="0.3">
      <c r="D286" s="10"/>
    </row>
    <row r="287" spans="1:60" x14ac:dyDescent="0.3">
      <c r="D287" s="10"/>
    </row>
    <row r="288" spans="1:60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sheetProtection formatRows="0"/>
  <mergeCells count="80">
    <mergeCell ref="C27:G27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3:G23"/>
    <mergeCell ref="C24:G24"/>
    <mergeCell ref="C84:G84"/>
    <mergeCell ref="C33:G33"/>
    <mergeCell ref="C35:G35"/>
    <mergeCell ref="C42:G42"/>
    <mergeCell ref="C47:G47"/>
    <mergeCell ref="C51:G51"/>
    <mergeCell ref="C58:G58"/>
    <mergeCell ref="C60:G60"/>
    <mergeCell ref="C63:G63"/>
    <mergeCell ref="C75:G75"/>
    <mergeCell ref="C80:G80"/>
    <mergeCell ref="C83:G83"/>
    <mergeCell ref="C102:G102"/>
    <mergeCell ref="C86:G86"/>
    <mergeCell ref="C87:G87"/>
    <mergeCell ref="C89:G89"/>
    <mergeCell ref="C90:G90"/>
    <mergeCell ref="C92:G92"/>
    <mergeCell ref="C93:G93"/>
    <mergeCell ref="C95:G95"/>
    <mergeCell ref="C96:G96"/>
    <mergeCell ref="C97:G97"/>
    <mergeCell ref="C99:G99"/>
    <mergeCell ref="C100:G100"/>
    <mergeCell ref="C159:G159"/>
    <mergeCell ref="C103:G103"/>
    <mergeCell ref="C105:G105"/>
    <mergeCell ref="C106:G106"/>
    <mergeCell ref="C108:G108"/>
    <mergeCell ref="C110:G110"/>
    <mergeCell ref="C112:G112"/>
    <mergeCell ref="C118:G118"/>
    <mergeCell ref="C151:G151"/>
    <mergeCell ref="C152:G152"/>
    <mergeCell ref="C155:G155"/>
    <mergeCell ref="C158:G158"/>
    <mergeCell ref="C177:G177"/>
    <mergeCell ref="C161:G161"/>
    <mergeCell ref="C162:G162"/>
    <mergeCell ref="C164:G164"/>
    <mergeCell ref="C165:G165"/>
    <mergeCell ref="C167:G167"/>
    <mergeCell ref="C168:G168"/>
    <mergeCell ref="C169:G169"/>
    <mergeCell ref="C171:G171"/>
    <mergeCell ref="C172:G172"/>
    <mergeCell ref="C173:G173"/>
    <mergeCell ref="C175:G175"/>
    <mergeCell ref="C213:G213"/>
    <mergeCell ref="C179:G179"/>
    <mergeCell ref="C181:G181"/>
    <mergeCell ref="C183:G183"/>
    <mergeCell ref="C185:G185"/>
    <mergeCell ref="C189:G189"/>
    <mergeCell ref="C192:G192"/>
    <mergeCell ref="C194:G194"/>
    <mergeCell ref="C196:G196"/>
    <mergeCell ref="C198:G198"/>
    <mergeCell ref="C209:G209"/>
    <mergeCell ref="C211:G211"/>
    <mergeCell ref="C272:G272"/>
    <mergeCell ref="C274:G274"/>
    <mergeCell ref="C217:G217"/>
    <mergeCell ref="C219:G219"/>
    <mergeCell ref="C227:G227"/>
    <mergeCell ref="C238:G238"/>
    <mergeCell ref="C267:G267"/>
    <mergeCell ref="C270:G27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C7DBAF-9253-4A46-A6AA-01533D3A79D9}"/>
</file>

<file path=customXml/itemProps2.xml><?xml version="1.0" encoding="utf-8"?>
<ds:datastoreItem xmlns:ds="http://schemas.openxmlformats.org/officeDocument/2006/customXml" ds:itemID="{81CC3F0D-64EB-4941-9C5A-DC3E48F0B9E1}"/>
</file>

<file path=customXml/itemProps3.xml><?xml version="1.0" encoding="utf-8"?>
<ds:datastoreItem xmlns:ds="http://schemas.openxmlformats.org/officeDocument/2006/customXml" ds:itemID="{6203C0D4-7C41-4DE5-B308-4E9DA83595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D.1.2.2 Pol'!Názvy_tisku</vt:lpstr>
      <vt:lpstr>oadresa</vt:lpstr>
      <vt:lpstr>Stavba!Objednatel</vt:lpstr>
      <vt:lpstr>Stavba!Objekt</vt:lpstr>
      <vt:lpstr>'D.1.2 D.1.2.2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Miroslav Hrstka</cp:lastModifiedBy>
  <cp:lastPrinted>2019-03-19T12:27:02Z</cp:lastPrinted>
  <dcterms:created xsi:type="dcterms:W3CDTF">2009-04-08T07:15:50Z</dcterms:created>
  <dcterms:modified xsi:type="dcterms:W3CDTF">2026-01-29T11:59:24Z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